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2"/>
  </bookViews>
  <sheets>
    <sheet name="СУ1" sheetId="1" r:id="rId1"/>
    <sheet name="СУ2" sheetId="2" r:id="rId2"/>
    <sheet name="Итог" sheetId="4" r:id="rId3"/>
  </sheets>
  <definedNames>
    <definedName name="_xlnm.Print_Area" localSheetId="0">СУ1!$B$1:$O$32</definedName>
  </definedNames>
  <calcPr calcId="125725"/>
</workbook>
</file>

<file path=xl/calcChain.xml><?xml version="1.0" encoding="utf-8"?>
<calcChain xmlns="http://schemas.openxmlformats.org/spreadsheetml/2006/main">
  <c r="C23" i="4"/>
  <c r="F23"/>
  <c r="G23"/>
  <c r="H23"/>
  <c r="I23"/>
  <c r="E30" i="2"/>
  <c r="E31"/>
  <c r="E32"/>
  <c r="E29"/>
  <c r="E26"/>
  <c r="E27"/>
  <c r="E25"/>
  <c r="E14"/>
  <c r="E15"/>
  <c r="E16"/>
  <c r="E17"/>
  <c r="E20"/>
  <c r="E21"/>
  <c r="E22"/>
  <c r="E13"/>
  <c r="H23"/>
  <c r="C11" i="4"/>
  <c r="C10"/>
  <c r="C9"/>
  <c r="C8"/>
  <c r="C7"/>
  <c r="C6"/>
  <c r="J23" l="1"/>
  <c r="C32"/>
  <c r="C31"/>
  <c r="C30"/>
  <c r="C29"/>
  <c r="C27"/>
  <c r="C26"/>
  <c r="C25"/>
  <c r="C22"/>
  <c r="C21"/>
  <c r="C20"/>
  <c r="C19"/>
  <c r="C18"/>
  <c r="C17"/>
  <c r="C16"/>
  <c r="C15"/>
  <c r="C14"/>
  <c r="C13"/>
  <c r="C5"/>
  <c r="E11" i="2"/>
  <c r="E10"/>
  <c r="E9"/>
  <c r="E8"/>
  <c r="E7"/>
  <c r="E6"/>
  <c r="E5" l="1"/>
  <c r="H32" l="1"/>
  <c r="H31"/>
  <c r="H30"/>
  <c r="H29"/>
  <c r="H27"/>
  <c r="H26"/>
  <c r="H25"/>
  <c r="H22"/>
  <c r="H21"/>
  <c r="H20"/>
  <c r="H19"/>
  <c r="H17"/>
  <c r="H16"/>
  <c r="H15"/>
  <c r="H14"/>
  <c r="H13"/>
  <c r="H11"/>
  <c r="I32" i="4"/>
  <c r="H32"/>
  <c r="I31"/>
  <c r="H31"/>
  <c r="I30"/>
  <c r="H30"/>
  <c r="I29"/>
  <c r="H29"/>
  <c r="I27"/>
  <c r="H27"/>
  <c r="I26"/>
  <c r="H26"/>
  <c r="I25"/>
  <c r="H25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1"/>
  <c r="H11"/>
  <c r="I10"/>
  <c r="H10"/>
  <c r="I9"/>
  <c r="H9"/>
  <c r="I8"/>
  <c r="H8"/>
  <c r="I7"/>
  <c r="H7"/>
  <c r="I6"/>
  <c r="H6"/>
  <c r="I5"/>
  <c r="H5"/>
  <c r="G32"/>
  <c r="F32"/>
  <c r="G31"/>
  <c r="F31"/>
  <c r="G30"/>
  <c r="F30"/>
  <c r="G29"/>
  <c r="F29"/>
  <c r="G27"/>
  <c r="F27"/>
  <c r="G26"/>
  <c r="F26"/>
  <c r="G25"/>
  <c r="F25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1"/>
  <c r="F11"/>
  <c r="G10"/>
  <c r="F10"/>
  <c r="G9"/>
  <c r="F9"/>
  <c r="G8"/>
  <c r="F8"/>
  <c r="G7"/>
  <c r="F7"/>
  <c r="G6"/>
  <c r="F6"/>
  <c r="G5"/>
  <c r="F5"/>
  <c r="L32" i="1"/>
  <c r="F32"/>
  <c r="L27"/>
  <c r="F27"/>
  <c r="L10"/>
  <c r="F10"/>
  <c r="M32" l="1"/>
  <c r="J6" i="4"/>
  <c r="J10"/>
  <c r="J7"/>
  <c r="J9"/>
  <c r="J14"/>
  <c r="J16"/>
  <c r="J20"/>
  <c r="J8"/>
  <c r="J11"/>
  <c r="J13"/>
  <c r="J21"/>
  <c r="J25"/>
  <c r="J15"/>
  <c r="J17"/>
  <c r="J26"/>
  <c r="J27"/>
  <c r="J30"/>
  <c r="J29"/>
  <c r="J31"/>
  <c r="J32"/>
  <c r="J18"/>
  <c r="J19"/>
  <c r="J22"/>
  <c r="J5"/>
  <c r="M27" i="1"/>
  <c r="M10"/>
  <c r="H9" i="2" l="1"/>
  <c r="H8"/>
  <c r="L31" i="1"/>
  <c r="F31"/>
  <c r="L29"/>
  <c r="F29"/>
  <c r="L25"/>
  <c r="F25"/>
  <c r="L20"/>
  <c r="F20"/>
  <c r="L22"/>
  <c r="F22"/>
  <c r="L19"/>
  <c r="F19"/>
  <c r="L30"/>
  <c r="F30"/>
  <c r="L26"/>
  <c r="F26"/>
  <c r="L21"/>
  <c r="F21"/>
  <c r="L17"/>
  <c r="F17"/>
  <c r="L16"/>
  <c r="F16"/>
  <c r="L13"/>
  <c r="F13"/>
  <c r="L15"/>
  <c r="F15"/>
  <c r="L14"/>
  <c r="F14"/>
  <c r="L5"/>
  <c r="F5"/>
  <c r="L9"/>
  <c r="F9"/>
  <c r="L7"/>
  <c r="F7"/>
  <c r="L8"/>
  <c r="F8"/>
  <c r="L11"/>
  <c r="F11"/>
  <c r="L18"/>
  <c r="M5" l="1"/>
  <c r="M21"/>
  <c r="M30"/>
  <c r="M22"/>
  <c r="M25"/>
  <c r="M31"/>
  <c r="M29"/>
  <c r="M20"/>
  <c r="M17"/>
  <c r="M13"/>
  <c r="M8"/>
  <c r="M26"/>
  <c r="M19"/>
  <c r="M7"/>
  <c r="M11"/>
  <c r="M9"/>
  <c r="M15"/>
  <c r="M16"/>
  <c r="M14"/>
  <c r="H10" i="2"/>
  <c r="H7" l="1"/>
  <c r="H6"/>
  <c r="H5"/>
  <c r="F6" i="1" l="1"/>
  <c r="F18" l="1"/>
  <c r="M18" s="1"/>
</calcChain>
</file>

<file path=xl/sharedStrings.xml><?xml version="1.0" encoding="utf-8"?>
<sst xmlns="http://schemas.openxmlformats.org/spreadsheetml/2006/main" count="276" uniqueCount="133">
  <si>
    <t>Старт</t>
  </si>
  <si>
    <t>Финиш</t>
  </si>
  <si>
    <t>Старт\номер</t>
  </si>
  <si>
    <t>место</t>
  </si>
  <si>
    <t>Фамилия</t>
  </si>
  <si>
    <t>баллы</t>
  </si>
  <si>
    <t>обяз</t>
  </si>
  <si>
    <t>пенализ</t>
  </si>
  <si>
    <t>итого</t>
  </si>
  <si>
    <t>не собрано КП</t>
  </si>
  <si>
    <t>кругов</t>
  </si>
  <si>
    <t>СУ1</t>
  </si>
  <si>
    <t>СУ2</t>
  </si>
  <si>
    <t>Итого</t>
  </si>
  <si>
    <t>время</t>
  </si>
  <si>
    <t>финиш</t>
  </si>
  <si>
    <t>1 пилот</t>
  </si>
  <si>
    <t>2 пилот</t>
  </si>
  <si>
    <t>23.09.2017 г.</t>
  </si>
  <si>
    <t>107</t>
  </si>
  <si>
    <t>Збродов Константин</t>
  </si>
  <si>
    <t>Маслихин Олег</t>
  </si>
  <si>
    <t>Бижан Ербол</t>
  </si>
  <si>
    <t>Кретович Ян</t>
  </si>
  <si>
    <t>108</t>
  </si>
  <si>
    <t>105</t>
  </si>
  <si>
    <t>102</t>
  </si>
  <si>
    <t>104</t>
  </si>
  <si>
    <t>103</t>
  </si>
  <si>
    <t>101</t>
  </si>
  <si>
    <t>Овчинников Николай</t>
  </si>
  <si>
    <t>Мандриченко Олег</t>
  </si>
  <si>
    <t>Нурисламов Марсель</t>
  </si>
  <si>
    <t>Курбанов Эркен</t>
  </si>
  <si>
    <t>Иманкулов Тимур</t>
  </si>
  <si>
    <t>Даиров Рустам</t>
  </si>
  <si>
    <t>204</t>
  </si>
  <si>
    <t>201</t>
  </si>
  <si>
    <t>207</t>
  </si>
  <si>
    <t>208</t>
  </si>
  <si>
    <t>210</t>
  </si>
  <si>
    <t>202</t>
  </si>
  <si>
    <t>205</t>
  </si>
  <si>
    <t>206</t>
  </si>
  <si>
    <t>203</t>
  </si>
  <si>
    <t>209</t>
  </si>
  <si>
    <t>Даиров Евгений</t>
  </si>
  <si>
    <t>Овчинников Максим</t>
  </si>
  <si>
    <t>Рейн Иван</t>
  </si>
  <si>
    <t>2</t>
  </si>
  <si>
    <t>4</t>
  </si>
  <si>
    <t>3</t>
  </si>
  <si>
    <t>1</t>
  </si>
  <si>
    <t>Ведищев Руслан</t>
  </si>
  <si>
    <t>Скрынников Константин</t>
  </si>
  <si>
    <t>008</t>
  </si>
  <si>
    <t>005</t>
  </si>
  <si>
    <t>007</t>
  </si>
  <si>
    <t>009</t>
  </si>
  <si>
    <t>24.09.2017 г.</t>
  </si>
  <si>
    <t>12:37:03</t>
  </si>
  <si>
    <t>нет</t>
  </si>
  <si>
    <t>12:38:57</t>
  </si>
  <si>
    <t>12:35:56</t>
  </si>
  <si>
    <t>12:37:52</t>
  </si>
  <si>
    <t>12:35:51</t>
  </si>
  <si>
    <t>302</t>
  </si>
  <si>
    <t>Кривобыльский Сергей</t>
  </si>
  <si>
    <t>Леонтьев Максим</t>
  </si>
  <si>
    <t>Жигулин Константин</t>
  </si>
  <si>
    <t>Кинаятов Аман</t>
  </si>
  <si>
    <t>Князьков Анатолий</t>
  </si>
  <si>
    <t>Левченко Евгений</t>
  </si>
  <si>
    <t>Балтабаев Жаслан</t>
  </si>
  <si>
    <t>Лагутин Александр</t>
  </si>
  <si>
    <t>Никитина Наталья</t>
  </si>
  <si>
    <t>Бабинов Алексей</t>
  </si>
  <si>
    <t>Пархоменко Вадим</t>
  </si>
  <si>
    <t>Ахмудов Руслан</t>
  </si>
  <si>
    <t>Ревин Евгений</t>
  </si>
  <si>
    <t>Курбанов Отабек</t>
  </si>
  <si>
    <t>Емелин Дмитрий</t>
  </si>
  <si>
    <t>Негуляев Игорь</t>
  </si>
  <si>
    <t>Гормаков Георгий</t>
  </si>
  <si>
    <t>Куприянов Юрий</t>
  </si>
  <si>
    <t>Кадыров Муслим</t>
  </si>
  <si>
    <t>Мещеряков Артём</t>
  </si>
  <si>
    <t>Козулин Иван</t>
  </si>
  <si>
    <t>Кузьмин Федор</t>
  </si>
  <si>
    <t>Чернявский Геннадий</t>
  </si>
  <si>
    <t>Новиков Сергей</t>
  </si>
  <si>
    <t>Курдин Иван</t>
  </si>
  <si>
    <t>Досумов Жалгас</t>
  </si>
  <si>
    <t>Муталапов Мухаммед</t>
  </si>
  <si>
    <t>Насретдинов Олег</t>
  </si>
  <si>
    <t>Курбанов Абдужалим</t>
  </si>
  <si>
    <t>Шерматов Хашим</t>
  </si>
  <si>
    <t>Скрынников Евгений</t>
  </si>
  <si>
    <t>-</t>
  </si>
  <si>
    <t>14:07:00</t>
  </si>
  <si>
    <t>13:53:01</t>
  </si>
  <si>
    <t>13:52:05</t>
  </si>
  <si>
    <t>14:06:48</t>
  </si>
  <si>
    <t>15:36:12</t>
  </si>
  <si>
    <t>15:36:25</t>
  </si>
  <si>
    <t>15:32:36</t>
  </si>
  <si>
    <t>15:21:50</t>
  </si>
  <si>
    <t>15:37:56</t>
  </si>
  <si>
    <t>не финишировал</t>
  </si>
  <si>
    <t>нет заезда</t>
  </si>
  <si>
    <t>15:38:29</t>
  </si>
  <si>
    <t>15:39:44</t>
  </si>
  <si>
    <t>15:39:38</t>
  </si>
  <si>
    <t>6</t>
  </si>
  <si>
    <t>16:51:40</t>
  </si>
  <si>
    <t>16:51:42</t>
  </si>
  <si>
    <t>16:51:44</t>
  </si>
  <si>
    <t>ATV</t>
  </si>
  <si>
    <t>№</t>
  </si>
  <si>
    <t>ТР 1</t>
  </si>
  <si>
    <t>ТР 2</t>
  </si>
  <si>
    <t>Свободный класс</t>
  </si>
  <si>
    <t>7</t>
  </si>
  <si>
    <t xml:space="preserve">Результаты 5 этапа Кубок Казахстана 2017 по трофи-рейдам  "Капчагайская баха" </t>
  </si>
  <si>
    <t>ИТОГО ЧК</t>
  </si>
  <si>
    <t>Город</t>
  </si>
  <si>
    <t>Алматы</t>
  </si>
  <si>
    <t>Астана</t>
  </si>
  <si>
    <t>Тараз</t>
  </si>
  <si>
    <t>Темирату</t>
  </si>
  <si>
    <t>Бишкек</t>
  </si>
  <si>
    <t>Кокшетау</t>
  </si>
  <si>
    <t>Шымкент</t>
  </si>
</sst>
</file>

<file path=xl/styles.xml><?xml version="1.0" encoding="utf-8"?>
<styleSheet xmlns="http://schemas.openxmlformats.org/spreadsheetml/2006/main">
  <numFmts count="4">
    <numFmt numFmtId="164" formatCode="[h]:mm:ss;@"/>
    <numFmt numFmtId="165" formatCode="0.0"/>
    <numFmt numFmtId="166" formatCode="h:mm:ss;@"/>
    <numFmt numFmtId="167" formatCode="hh:mm:ss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Border="1"/>
    <xf numFmtId="0" fontId="1" fillId="0" borderId="5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/>
    <xf numFmtId="49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ill="1"/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13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left"/>
    </xf>
    <xf numFmtId="1" fontId="1" fillId="0" borderId="1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/>
    <xf numFmtId="167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23" xfId="0" applyFont="1" applyBorder="1"/>
    <xf numFmtId="164" fontId="1" fillId="0" borderId="23" xfId="0" applyNumberFormat="1" applyFont="1" applyBorder="1"/>
    <xf numFmtId="0" fontId="1" fillId="0" borderId="23" xfId="0" applyFont="1" applyBorder="1" applyAlignment="1"/>
    <xf numFmtId="0" fontId="1" fillId="0" borderId="23" xfId="0" applyFont="1" applyBorder="1" applyAlignment="1">
      <alignment horizontal="center"/>
    </xf>
    <xf numFmtId="21" fontId="0" fillId="0" borderId="0" xfId="0" applyNumberFormat="1"/>
    <xf numFmtId="0" fontId="0" fillId="0" borderId="0" xfId="0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6" xfId="0" applyFont="1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6" fillId="0" borderId="18" xfId="0" applyNumberFormat="1" applyFont="1" applyFill="1" applyBorder="1"/>
    <xf numFmtId="165" fontId="0" fillId="0" borderId="5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Alignment="1">
      <alignment horizontal="left"/>
    </xf>
    <xf numFmtId="165" fontId="6" fillId="0" borderId="5" xfId="0" applyNumberFormat="1" applyFont="1" applyFill="1" applyBorder="1"/>
    <xf numFmtId="0" fontId="1" fillId="0" borderId="11" xfId="0" applyFont="1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/>
    </xf>
    <xf numFmtId="0" fontId="1" fillId="3" borderId="0" xfId="0" applyFont="1" applyFill="1"/>
    <xf numFmtId="0" fontId="2" fillId="3" borderId="0" xfId="0" applyFont="1" applyFill="1"/>
    <xf numFmtId="49" fontId="2" fillId="3" borderId="0" xfId="0" applyNumberFormat="1" applyFont="1" applyFill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164" fontId="1" fillId="5" borderId="23" xfId="0" applyNumberFormat="1" applyFont="1" applyFill="1" applyBorder="1"/>
    <xf numFmtId="49" fontId="1" fillId="0" borderId="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/>
    <xf numFmtId="0" fontId="1" fillId="0" borderId="11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1" xfId="0" applyFont="1" applyBorder="1"/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49" fontId="1" fillId="0" borderId="31" xfId="0" applyNumberFormat="1" applyFont="1" applyFill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65" fontId="1" fillId="0" borderId="31" xfId="0" applyNumberFormat="1" applyFont="1" applyFill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1" fillId="0" borderId="31" xfId="0" applyNumberFormat="1" applyFont="1" applyBorder="1" applyAlignment="1">
      <alignment horizontal="right"/>
    </xf>
    <xf numFmtId="0" fontId="0" fillId="0" borderId="36" xfId="0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35" xfId="0" applyFont="1" applyBorder="1" applyAlignment="1">
      <alignment horizontal="left"/>
    </xf>
    <xf numFmtId="164" fontId="1" fillId="0" borderId="24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165" fontId="0" fillId="0" borderId="31" xfId="0" applyNumberFormat="1" applyFont="1" applyBorder="1" applyAlignment="1">
      <alignment horizontal="right"/>
    </xf>
    <xf numFmtId="1" fontId="0" fillId="0" borderId="31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5" fontId="0" fillId="0" borderId="31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24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0" fillId="0" borderId="19" xfId="0" applyNumberFormat="1" applyFont="1" applyBorder="1" applyAlignment="1">
      <alignment horizontal="right"/>
    </xf>
    <xf numFmtId="0" fontId="9" fillId="0" borderId="0" xfId="0" applyFont="1"/>
    <xf numFmtId="2" fontId="0" fillId="6" borderId="0" xfId="0" applyNumberFormat="1" applyFill="1"/>
    <xf numFmtId="2" fontId="0" fillId="6" borderId="0" xfId="0" applyNumberFormat="1" applyFont="1" applyFill="1"/>
    <xf numFmtId="0" fontId="0" fillId="0" borderId="3" xfId="0" applyBorder="1" applyAlignment="1"/>
    <xf numFmtId="49" fontId="8" fillId="0" borderId="1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164" fontId="1" fillId="6" borderId="3" xfId="0" applyNumberFormat="1" applyFont="1" applyFill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49" fontId="1" fillId="6" borderId="14" xfId="0" applyNumberFormat="1" applyFont="1" applyFill="1" applyBorder="1" applyAlignment="1">
      <alignment horizontal="center"/>
    </xf>
    <xf numFmtId="49" fontId="1" fillId="6" borderId="30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49" fontId="1" fillId="6" borderId="16" xfId="0" applyNumberFormat="1" applyFont="1" applyFill="1" applyBorder="1" applyAlignment="1">
      <alignment horizontal="center"/>
    </xf>
    <xf numFmtId="49" fontId="1" fillId="6" borderId="37" xfId="0" applyNumberFormat="1" applyFont="1" applyFill="1" applyBorder="1" applyAlignment="1">
      <alignment horizontal="center"/>
    </xf>
    <xf numFmtId="49" fontId="1" fillId="6" borderId="29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110" zoomScaleNormal="110" zoomScaleSheetLayoutView="100" workbookViewId="0">
      <selection activeCell="C27" sqref="C27"/>
    </sheetView>
  </sheetViews>
  <sheetFormatPr defaultRowHeight="15"/>
  <cols>
    <col min="1" max="1" width="9.140625" style="10"/>
    <col min="2" max="2" width="25.5703125" style="10" bestFit="1" customWidth="1"/>
    <col min="3" max="3" width="12.28515625" style="10" customWidth="1"/>
    <col min="4" max="4" width="9" style="10" customWidth="1"/>
    <col min="5" max="5" width="16.7109375" style="10" bestFit="1" customWidth="1"/>
    <col min="6" max="6" width="8.5703125" style="10" customWidth="1"/>
    <col min="7" max="7" width="14.28515625" style="10" bestFit="1" customWidth="1"/>
    <col min="8" max="10" width="7.7109375" style="10" bestFit="1" customWidth="1"/>
    <col min="11" max="11" width="7.28515625" style="10" customWidth="1"/>
    <col min="12" max="12" width="9" style="10" customWidth="1"/>
    <col min="13" max="13" width="9.5703125" style="10" customWidth="1"/>
    <col min="14" max="14" width="8.140625" style="23" customWidth="1"/>
    <col min="15" max="15" width="9.140625" style="10"/>
    <col min="16" max="16" width="5.85546875" style="10" bestFit="1" customWidth="1"/>
    <col min="17" max="18" width="4.42578125" style="10" bestFit="1" customWidth="1"/>
    <col min="19" max="19" width="3.42578125" style="10" bestFit="1" customWidth="1"/>
    <col min="20" max="16384" width="9.140625" style="10"/>
  </cols>
  <sheetData>
    <row r="1" spans="1:22" s="42" customFormat="1" ht="18.75">
      <c r="B1" s="42" t="s">
        <v>11</v>
      </c>
      <c r="C1" s="42" t="s">
        <v>18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22" s="48" customFormat="1" ht="15.75" thickBot="1">
      <c r="E2" s="49"/>
      <c r="F2" s="102">
        <v>0.375</v>
      </c>
      <c r="G2" s="50" t="s">
        <v>9</v>
      </c>
      <c r="H2" s="50"/>
      <c r="I2" s="50"/>
      <c r="J2" s="50"/>
      <c r="K2" s="50"/>
      <c r="L2" s="51"/>
      <c r="M2" s="51"/>
      <c r="N2" s="51"/>
    </row>
    <row r="3" spans="1:22" s="23" customFormat="1" ht="15.75" thickBot="1">
      <c r="B3" s="120" t="s">
        <v>4</v>
      </c>
      <c r="C3" s="115" t="s">
        <v>2</v>
      </c>
      <c r="D3" s="121" t="s">
        <v>0</v>
      </c>
      <c r="E3" s="122" t="s">
        <v>1</v>
      </c>
      <c r="F3" s="123"/>
      <c r="G3" s="124">
        <v>1.3888888888888888E-2</v>
      </c>
      <c r="H3" s="125">
        <v>2.7777777777777776E-2</v>
      </c>
      <c r="I3" s="124">
        <v>0.125</v>
      </c>
      <c r="J3" s="125">
        <v>6.9444444444444434E-2</v>
      </c>
      <c r="K3" s="126" t="s">
        <v>6</v>
      </c>
      <c r="L3" s="123" t="s">
        <v>7</v>
      </c>
      <c r="M3" s="120" t="s">
        <v>8</v>
      </c>
      <c r="N3" s="120" t="s">
        <v>3</v>
      </c>
      <c r="O3" s="123" t="s">
        <v>5</v>
      </c>
      <c r="U3" s="43"/>
    </row>
    <row r="4" spans="1:22" s="23" customFormat="1" ht="15.75" thickBot="1">
      <c r="A4" s="190" t="s">
        <v>119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U4" s="43"/>
    </row>
    <row r="5" spans="1:22" s="23" customFormat="1">
      <c r="A5" s="114">
        <v>1</v>
      </c>
      <c r="B5" s="127" t="s">
        <v>20</v>
      </c>
      <c r="C5" s="20" t="s">
        <v>19</v>
      </c>
      <c r="D5" s="17">
        <v>0.3888888888888889</v>
      </c>
      <c r="E5" s="25">
        <v>0.74626157407407412</v>
      </c>
      <c r="F5" s="6">
        <f t="shared" ref="F5:F31" si="0">E5-D5</f>
        <v>0.35737268518518522</v>
      </c>
      <c r="G5" s="34">
        <v>21</v>
      </c>
      <c r="H5" s="35">
        <v>5</v>
      </c>
      <c r="I5" s="34">
        <v>1</v>
      </c>
      <c r="J5" s="35"/>
      <c r="K5" s="59"/>
      <c r="L5" s="6">
        <f>G5*$G$3+H5*$H$3+I5*$I$3+J5*$J$3</f>
        <v>0.55555555555555558</v>
      </c>
      <c r="M5" s="38">
        <f t="shared" ref="M5:M31" si="1">F5+L5</f>
        <v>0.91292824074074086</v>
      </c>
      <c r="N5" s="128">
        <v>6</v>
      </c>
      <c r="O5" s="32">
        <v>12.8</v>
      </c>
      <c r="Q5" s="60"/>
      <c r="R5" s="60"/>
      <c r="S5" s="60"/>
      <c r="T5" s="60"/>
      <c r="U5" s="31"/>
      <c r="V5" s="43"/>
    </row>
    <row r="6" spans="1:22">
      <c r="A6" s="114">
        <v>2</v>
      </c>
      <c r="B6" s="115" t="s">
        <v>91</v>
      </c>
      <c r="C6" s="13" t="s">
        <v>24</v>
      </c>
      <c r="D6" s="14">
        <v>0.39999999999999997</v>
      </c>
      <c r="E6" s="26" t="s">
        <v>108</v>
      </c>
      <c r="F6" s="28" t="e">
        <f t="shared" si="0"/>
        <v>#VALUE!</v>
      </c>
      <c r="G6" s="29"/>
      <c r="H6" s="30"/>
      <c r="I6" s="29"/>
      <c r="J6" s="30"/>
      <c r="K6" s="58"/>
      <c r="L6" s="28"/>
      <c r="M6" s="39"/>
      <c r="N6" s="45" t="s">
        <v>98</v>
      </c>
      <c r="O6" s="12">
        <v>1</v>
      </c>
      <c r="P6" s="23"/>
      <c r="Q6" s="60"/>
      <c r="R6" s="60"/>
      <c r="S6" s="60"/>
      <c r="T6" s="60"/>
      <c r="U6" s="31"/>
    </row>
    <row r="7" spans="1:22">
      <c r="A7" s="114">
        <v>3</v>
      </c>
      <c r="B7" s="92" t="s">
        <v>21</v>
      </c>
      <c r="C7" s="13" t="s">
        <v>25</v>
      </c>
      <c r="D7" s="14">
        <v>0.39583333333333331</v>
      </c>
      <c r="E7" s="26">
        <v>0.73896990740740742</v>
      </c>
      <c r="F7" s="28">
        <f t="shared" si="0"/>
        <v>0.34313657407407411</v>
      </c>
      <c r="G7" s="29">
        <v>3</v>
      </c>
      <c r="H7" s="30">
        <v>2</v>
      </c>
      <c r="I7" s="29">
        <v>1</v>
      </c>
      <c r="J7" s="30"/>
      <c r="K7" s="58"/>
      <c r="L7" s="28">
        <f>G7*$G$3+H7*$H$3+I7*$I$3+J7*$J$3</f>
        <v>0.22222222222222221</v>
      </c>
      <c r="M7" s="39">
        <f t="shared" si="1"/>
        <v>0.56535879629629626</v>
      </c>
      <c r="N7" s="22">
        <v>2</v>
      </c>
      <c r="O7" s="12">
        <v>75.099999999999994</v>
      </c>
      <c r="P7" s="46"/>
      <c r="Q7" s="60"/>
      <c r="R7" s="60"/>
      <c r="S7" s="60"/>
      <c r="T7" s="60"/>
      <c r="U7" s="31"/>
    </row>
    <row r="8" spans="1:22">
      <c r="A8" s="114">
        <v>4</v>
      </c>
      <c r="B8" s="92" t="s">
        <v>22</v>
      </c>
      <c r="C8" s="11" t="s">
        <v>26</v>
      </c>
      <c r="D8" s="14">
        <v>0.3972222222222222</v>
      </c>
      <c r="E8" s="26">
        <v>0.72858796296296291</v>
      </c>
      <c r="F8" s="28">
        <f t="shared" si="0"/>
        <v>0.33136574074074071</v>
      </c>
      <c r="G8" s="29">
        <v>5</v>
      </c>
      <c r="H8" s="30">
        <v>4</v>
      </c>
      <c r="I8" s="29">
        <v>1</v>
      </c>
      <c r="J8" s="30"/>
      <c r="K8" s="58"/>
      <c r="L8" s="28">
        <f>G8*$G$3+H8*$H$3+I8*$I$3+J8*$J$3</f>
        <v>0.30555555555555558</v>
      </c>
      <c r="M8" s="39">
        <f t="shared" si="1"/>
        <v>0.63692129629629624</v>
      </c>
      <c r="N8" s="45">
        <v>3</v>
      </c>
      <c r="O8" s="12">
        <v>56</v>
      </c>
      <c r="P8" s="23"/>
      <c r="Q8" s="60"/>
      <c r="R8" s="60"/>
      <c r="S8" s="60"/>
      <c r="T8" s="60"/>
      <c r="U8" s="31"/>
    </row>
    <row r="9" spans="1:22">
      <c r="A9" s="114">
        <v>5</v>
      </c>
      <c r="B9" s="116" t="s">
        <v>92</v>
      </c>
      <c r="C9" s="13" t="s">
        <v>27</v>
      </c>
      <c r="D9" s="14">
        <v>0.39861111111111108</v>
      </c>
      <c r="E9" s="26">
        <v>0.75798611111111114</v>
      </c>
      <c r="F9" s="28">
        <f t="shared" si="0"/>
        <v>0.35937500000000006</v>
      </c>
      <c r="G9" s="29">
        <v>14</v>
      </c>
      <c r="H9" s="30">
        <v>3</v>
      </c>
      <c r="I9" s="29">
        <v>1</v>
      </c>
      <c r="J9" s="30"/>
      <c r="K9" s="58"/>
      <c r="L9" s="28">
        <f>G9*$G$3+H9*$H$3+I9*$I$3+J9*$J$3</f>
        <v>0.40277777777777773</v>
      </c>
      <c r="M9" s="39">
        <f t="shared" si="1"/>
        <v>0.76215277777777779</v>
      </c>
      <c r="N9" s="45">
        <v>5</v>
      </c>
      <c r="O9" s="12">
        <v>25.6</v>
      </c>
      <c r="P9" s="23"/>
      <c r="Q9" s="23"/>
      <c r="R9" s="23"/>
      <c r="S9" s="23"/>
      <c r="T9" s="23"/>
      <c r="U9" s="31"/>
    </row>
    <row r="10" spans="1:22" s="36" customFormat="1">
      <c r="A10" s="114">
        <v>6</v>
      </c>
      <c r="B10" s="92" t="s">
        <v>23</v>
      </c>
      <c r="C10" s="13" t="s">
        <v>28</v>
      </c>
      <c r="D10" s="14">
        <v>0.39166666666666666</v>
      </c>
      <c r="E10" s="26">
        <v>0.74356481481481485</v>
      </c>
      <c r="F10" s="28">
        <f t="shared" ref="F10" si="2">E10-D10</f>
        <v>0.35189814814814818</v>
      </c>
      <c r="G10" s="29">
        <v>9</v>
      </c>
      <c r="H10" s="30">
        <v>3</v>
      </c>
      <c r="I10" s="29">
        <v>1</v>
      </c>
      <c r="J10" s="30"/>
      <c r="K10" s="58"/>
      <c r="L10" s="28">
        <f t="shared" ref="L10" si="3">G10*$G$3+H10*$H$3+I10*$I$3+J10*$J$3</f>
        <v>0.33333333333333331</v>
      </c>
      <c r="M10" s="39">
        <f t="shared" ref="M10" si="4">F10+L10</f>
        <v>0.6852314814814815</v>
      </c>
      <c r="N10" s="45">
        <v>4</v>
      </c>
      <c r="O10" s="12">
        <v>39.799999999999997</v>
      </c>
      <c r="P10" s="10"/>
      <c r="Q10" s="10"/>
      <c r="R10" s="10"/>
      <c r="U10" s="37"/>
    </row>
    <row r="11" spans="1:22" ht="15.75" thickBot="1">
      <c r="A11" s="114">
        <v>7</v>
      </c>
      <c r="B11" s="129" t="s">
        <v>93</v>
      </c>
      <c r="C11" s="130" t="s">
        <v>29</v>
      </c>
      <c r="D11" s="131">
        <v>0.39027777777777778</v>
      </c>
      <c r="E11" s="132">
        <v>0.72089120370370363</v>
      </c>
      <c r="F11" s="133">
        <f t="shared" si="0"/>
        <v>0.33061342592592585</v>
      </c>
      <c r="G11" s="134"/>
      <c r="H11" s="135"/>
      <c r="I11" s="134"/>
      <c r="J11" s="135"/>
      <c r="K11" s="136"/>
      <c r="L11" s="133">
        <f>G11*$G$3+H11*$H$3+I11*$I$3+J11*$J$3</f>
        <v>0</v>
      </c>
      <c r="M11" s="137">
        <f t="shared" si="1"/>
        <v>0.33061342592592585</v>
      </c>
      <c r="N11" s="138">
        <v>1</v>
      </c>
      <c r="O11" s="139">
        <v>100</v>
      </c>
      <c r="U11" s="31"/>
    </row>
    <row r="12" spans="1:22" s="96" customFormat="1" ht="15.75" thickBot="1">
      <c r="A12" s="192" t="s">
        <v>120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95"/>
      <c r="Q12" s="95"/>
      <c r="R12" s="95"/>
      <c r="U12" s="97"/>
    </row>
    <row r="13" spans="1:22" s="36" customFormat="1">
      <c r="A13" s="23">
        <v>1</v>
      </c>
      <c r="B13" s="24" t="s">
        <v>30</v>
      </c>
      <c r="C13" s="16" t="s">
        <v>36</v>
      </c>
      <c r="D13" s="17">
        <v>0.43333333333333335</v>
      </c>
      <c r="E13" s="25">
        <v>0.76481481481481473</v>
      </c>
      <c r="F13" s="6">
        <f t="shared" si="0"/>
        <v>0.33148148148148138</v>
      </c>
      <c r="G13" s="34"/>
      <c r="H13" s="35"/>
      <c r="I13" s="34"/>
      <c r="J13" s="35"/>
      <c r="K13" s="59"/>
      <c r="L13" s="6">
        <f t="shared" ref="L13:L22" si="5">G13*$G$3+H13*$H$3+I13*$I$3+J13*$J$3</f>
        <v>0</v>
      </c>
      <c r="M13" s="38">
        <f t="shared" si="1"/>
        <v>0.33148148148148138</v>
      </c>
      <c r="N13" s="41">
        <v>3</v>
      </c>
      <c r="O13" s="18">
        <v>68.7</v>
      </c>
      <c r="P13" s="10"/>
      <c r="Q13" s="10"/>
      <c r="R13" s="10"/>
      <c r="U13" s="37"/>
    </row>
    <row r="14" spans="1:22">
      <c r="A14" s="23">
        <v>2</v>
      </c>
      <c r="B14" s="4" t="s">
        <v>31</v>
      </c>
      <c r="C14" s="13" t="s">
        <v>37</v>
      </c>
      <c r="D14" s="14">
        <v>0.4236111111111111</v>
      </c>
      <c r="E14" s="26">
        <v>0.7247337962962962</v>
      </c>
      <c r="F14" s="28">
        <f t="shared" si="0"/>
        <v>0.30112268518518509</v>
      </c>
      <c r="G14" s="29"/>
      <c r="H14" s="30"/>
      <c r="I14" s="29"/>
      <c r="J14" s="30"/>
      <c r="K14" s="58"/>
      <c r="L14" s="28">
        <f t="shared" si="5"/>
        <v>0</v>
      </c>
      <c r="M14" s="39">
        <f t="shared" si="1"/>
        <v>0.30112268518518509</v>
      </c>
      <c r="N14" s="40">
        <v>1</v>
      </c>
      <c r="O14" s="19">
        <v>100</v>
      </c>
      <c r="U14" s="31"/>
    </row>
    <row r="15" spans="1:22">
      <c r="A15" s="23">
        <v>3</v>
      </c>
      <c r="B15" s="24" t="s">
        <v>32</v>
      </c>
      <c r="C15" s="13" t="s">
        <v>38</v>
      </c>
      <c r="D15" s="14">
        <v>0.42499999999999999</v>
      </c>
      <c r="E15" s="26">
        <v>0.72204861111111107</v>
      </c>
      <c r="F15" s="28">
        <f t="shared" si="0"/>
        <v>0.29704861111111108</v>
      </c>
      <c r="G15" s="29"/>
      <c r="H15" s="30">
        <v>1</v>
      </c>
      <c r="I15" s="29">
        <v>1</v>
      </c>
      <c r="J15" s="30"/>
      <c r="K15" s="58"/>
      <c r="L15" s="28">
        <f t="shared" si="5"/>
        <v>0.15277777777777779</v>
      </c>
      <c r="M15" s="39">
        <f t="shared" si="1"/>
        <v>0.44982638888888887</v>
      </c>
      <c r="N15" s="40">
        <v>5</v>
      </c>
      <c r="O15" s="19">
        <v>47.2</v>
      </c>
      <c r="U15" s="31"/>
    </row>
    <row r="16" spans="1:22">
      <c r="A16" s="23">
        <v>4</v>
      </c>
      <c r="B16" s="4" t="s">
        <v>94</v>
      </c>
      <c r="C16" s="13" t="s">
        <v>39</v>
      </c>
      <c r="D16" s="14">
        <v>0.42638888888888887</v>
      </c>
      <c r="E16" s="26">
        <v>0.77754629629629635</v>
      </c>
      <c r="F16" s="28">
        <f t="shared" si="0"/>
        <v>0.35115740740740747</v>
      </c>
      <c r="G16" s="29">
        <v>10</v>
      </c>
      <c r="H16" s="30">
        <v>8</v>
      </c>
      <c r="I16" s="29">
        <v>1</v>
      </c>
      <c r="J16" s="30"/>
      <c r="K16" s="58"/>
      <c r="L16" s="28">
        <f t="shared" si="5"/>
        <v>0.4861111111111111</v>
      </c>
      <c r="M16" s="39">
        <f t="shared" si="1"/>
        <v>0.83726851851851858</v>
      </c>
      <c r="N16" s="40">
        <v>9</v>
      </c>
      <c r="O16" s="19">
        <v>14.5</v>
      </c>
      <c r="U16" s="31"/>
    </row>
    <row r="17" spans="1:21">
      <c r="A17" s="23">
        <v>5</v>
      </c>
      <c r="B17" s="24" t="s">
        <v>33</v>
      </c>
      <c r="C17" s="16" t="s">
        <v>40</v>
      </c>
      <c r="D17" s="17">
        <v>0.42777777777777781</v>
      </c>
      <c r="E17" s="25">
        <v>0.75254629629629621</v>
      </c>
      <c r="F17" s="6">
        <f t="shared" si="0"/>
        <v>0.3247685185185184</v>
      </c>
      <c r="G17" s="34">
        <v>1</v>
      </c>
      <c r="H17" s="35">
        <v>3</v>
      </c>
      <c r="I17" s="34"/>
      <c r="J17" s="35"/>
      <c r="K17" s="59"/>
      <c r="L17" s="6">
        <f t="shared" si="5"/>
        <v>9.722222222222221E-2</v>
      </c>
      <c r="M17" s="38">
        <f t="shared" si="1"/>
        <v>0.42199074074074061</v>
      </c>
      <c r="N17" s="41">
        <v>4</v>
      </c>
      <c r="O17" s="18">
        <v>57.3</v>
      </c>
      <c r="U17" s="31"/>
    </row>
    <row r="18" spans="1:21" s="36" customFormat="1">
      <c r="A18" s="23">
        <v>6</v>
      </c>
      <c r="B18" s="24" t="s">
        <v>95</v>
      </c>
      <c r="C18" s="16" t="s">
        <v>41</v>
      </c>
      <c r="D18" s="17">
        <v>0.4291666666666667</v>
      </c>
      <c r="E18" s="25">
        <v>0.75983796296296291</v>
      </c>
      <c r="F18" s="6">
        <f>E18-D18</f>
        <v>0.33067129629629621</v>
      </c>
      <c r="G18" s="34">
        <v>3</v>
      </c>
      <c r="H18" s="35">
        <v>3</v>
      </c>
      <c r="I18" s="34"/>
      <c r="J18" s="35"/>
      <c r="K18" s="59"/>
      <c r="L18" s="6">
        <f t="shared" si="5"/>
        <v>0.125</v>
      </c>
      <c r="M18" s="38">
        <f>F18+L18</f>
        <v>0.45567129629629621</v>
      </c>
      <c r="N18" s="41">
        <v>6</v>
      </c>
      <c r="O18" s="18">
        <v>38.1</v>
      </c>
      <c r="P18" s="10"/>
      <c r="Q18" s="10"/>
      <c r="R18" s="10"/>
      <c r="U18" s="37"/>
    </row>
    <row r="19" spans="1:21" s="36" customFormat="1">
      <c r="A19" s="23">
        <v>7</v>
      </c>
      <c r="B19" s="4" t="s">
        <v>34</v>
      </c>
      <c r="C19" s="13" t="s">
        <v>42</v>
      </c>
      <c r="D19" s="14">
        <v>0.43055555555555558</v>
      </c>
      <c r="E19" s="26">
        <v>0.75241898148148145</v>
      </c>
      <c r="F19" s="28">
        <f t="shared" si="0"/>
        <v>0.32186342592592587</v>
      </c>
      <c r="G19" s="29"/>
      <c r="H19" s="30"/>
      <c r="I19" s="29"/>
      <c r="J19" s="30"/>
      <c r="K19" s="58"/>
      <c r="L19" s="28">
        <f t="shared" si="5"/>
        <v>0</v>
      </c>
      <c r="M19" s="39">
        <f t="shared" si="1"/>
        <v>0.32186342592592587</v>
      </c>
      <c r="N19" s="40">
        <v>2</v>
      </c>
      <c r="O19" s="19">
        <v>82.3</v>
      </c>
      <c r="P19" s="10"/>
      <c r="Q19" s="10"/>
      <c r="R19" s="10"/>
      <c r="U19" s="37"/>
    </row>
    <row r="20" spans="1:21">
      <c r="A20" s="23">
        <v>8</v>
      </c>
      <c r="B20" s="24" t="s">
        <v>35</v>
      </c>
      <c r="C20" s="16" t="s">
        <v>43</v>
      </c>
      <c r="D20" s="14">
        <v>0.43194444444444446</v>
      </c>
      <c r="E20" s="26">
        <v>0.80694444444444446</v>
      </c>
      <c r="F20" s="28">
        <f t="shared" si="0"/>
        <v>0.375</v>
      </c>
      <c r="G20" s="29">
        <v>13</v>
      </c>
      <c r="H20" s="30">
        <v>7</v>
      </c>
      <c r="I20" s="29">
        <v>1</v>
      </c>
      <c r="J20" s="30"/>
      <c r="K20" s="58"/>
      <c r="L20" s="28">
        <f t="shared" si="5"/>
        <v>0.5</v>
      </c>
      <c r="M20" s="39">
        <f t="shared" si="1"/>
        <v>0.875</v>
      </c>
      <c r="N20" s="41">
        <v>10</v>
      </c>
      <c r="O20" s="18">
        <v>7.6</v>
      </c>
      <c r="U20" s="31"/>
    </row>
    <row r="21" spans="1:21" s="36" customFormat="1">
      <c r="A21" s="23">
        <v>9</v>
      </c>
      <c r="B21" s="24" t="s">
        <v>46</v>
      </c>
      <c r="C21" s="13" t="s">
        <v>44</v>
      </c>
      <c r="D21" s="14">
        <v>0.43472222222222223</v>
      </c>
      <c r="E21" s="26">
        <v>0.77501157407407406</v>
      </c>
      <c r="F21" s="28">
        <f t="shared" si="0"/>
        <v>0.34028935185185183</v>
      </c>
      <c r="G21" s="29">
        <v>4</v>
      </c>
      <c r="H21" s="30">
        <v>3</v>
      </c>
      <c r="I21" s="29">
        <v>1</v>
      </c>
      <c r="J21" s="30"/>
      <c r="K21" s="58"/>
      <c r="L21" s="28">
        <f t="shared" si="5"/>
        <v>0.2638888888888889</v>
      </c>
      <c r="M21" s="39">
        <f t="shared" si="1"/>
        <v>0.60417824074074078</v>
      </c>
      <c r="N21" s="40">
        <v>7</v>
      </c>
      <c r="O21" s="19">
        <v>29.7</v>
      </c>
      <c r="P21" s="10"/>
      <c r="Q21" s="10"/>
      <c r="R21" s="10"/>
      <c r="U21" s="37"/>
    </row>
    <row r="22" spans="1:21" s="36" customFormat="1">
      <c r="A22" s="23">
        <v>10</v>
      </c>
      <c r="B22" s="24" t="s">
        <v>68</v>
      </c>
      <c r="C22" s="13" t="s">
        <v>45</v>
      </c>
      <c r="D22" s="14">
        <v>0.43611111111111112</v>
      </c>
      <c r="E22" s="26">
        <v>0.78524305555555562</v>
      </c>
      <c r="F22" s="28">
        <f t="shared" si="0"/>
        <v>0.34913194444444451</v>
      </c>
      <c r="G22" s="29">
        <v>2</v>
      </c>
      <c r="H22" s="30">
        <v>6</v>
      </c>
      <c r="I22" s="29">
        <v>1</v>
      </c>
      <c r="J22" s="30"/>
      <c r="K22" s="58"/>
      <c r="L22" s="28">
        <f t="shared" si="5"/>
        <v>0.31944444444444442</v>
      </c>
      <c r="M22" s="39">
        <f t="shared" si="1"/>
        <v>0.66857638888888893</v>
      </c>
      <c r="N22" s="40">
        <v>8</v>
      </c>
      <c r="O22" s="19">
        <v>21.9</v>
      </c>
      <c r="P22" s="10"/>
      <c r="Q22" s="10"/>
      <c r="R22" s="10"/>
      <c r="U22" s="37"/>
    </row>
    <row r="23" spans="1:21" s="36" customFormat="1" ht="15.75" thickBot="1">
      <c r="A23" s="23">
        <v>11</v>
      </c>
      <c r="B23" s="33" t="s">
        <v>67</v>
      </c>
      <c r="C23" s="140" t="s">
        <v>66</v>
      </c>
      <c r="D23" s="131" t="s">
        <v>61</v>
      </c>
      <c r="E23" s="132" t="s">
        <v>61</v>
      </c>
      <c r="F23" s="133" t="s">
        <v>61</v>
      </c>
      <c r="G23" s="134"/>
      <c r="H23" s="135"/>
      <c r="I23" s="134"/>
      <c r="J23" s="135"/>
      <c r="K23" s="136"/>
      <c r="L23" s="133"/>
      <c r="M23" s="137" t="s">
        <v>61</v>
      </c>
      <c r="N23" s="141" t="s">
        <v>61</v>
      </c>
      <c r="O23" s="142">
        <v>0</v>
      </c>
      <c r="P23" s="10"/>
      <c r="Q23" s="10"/>
      <c r="R23" s="10"/>
      <c r="U23" s="37"/>
    </row>
    <row r="24" spans="1:21" s="99" customFormat="1" ht="15.75" thickBot="1">
      <c r="A24" s="192" t="s">
        <v>117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98"/>
      <c r="Q24" s="98"/>
      <c r="R24" s="98"/>
      <c r="U24" s="100"/>
    </row>
    <row r="25" spans="1:21" s="36" customFormat="1">
      <c r="A25" s="23">
        <v>1</v>
      </c>
      <c r="B25" s="24" t="s">
        <v>47</v>
      </c>
      <c r="C25" s="16" t="s">
        <v>49</v>
      </c>
      <c r="D25" s="17">
        <v>0.37916666666666665</v>
      </c>
      <c r="E25" s="25">
        <v>0.7387731481481481</v>
      </c>
      <c r="F25" s="6">
        <f t="shared" si="0"/>
        <v>0.35960648148148144</v>
      </c>
      <c r="G25" s="34">
        <v>17</v>
      </c>
      <c r="H25" s="35">
        <v>9</v>
      </c>
      <c r="I25" s="34">
        <v>1</v>
      </c>
      <c r="J25" s="35"/>
      <c r="K25" s="59"/>
      <c r="L25" s="6">
        <f>G25*$G$3+H25*$H$3+I25*$I$3+J25*$J$3</f>
        <v>0.61111111111111116</v>
      </c>
      <c r="M25" s="38">
        <f t="shared" si="1"/>
        <v>0.9707175925925926</v>
      </c>
      <c r="N25" s="41">
        <v>3</v>
      </c>
      <c r="O25" s="18">
        <v>22</v>
      </c>
      <c r="P25" s="10"/>
      <c r="Q25" s="10"/>
      <c r="R25" s="10"/>
      <c r="U25" s="37"/>
    </row>
    <row r="26" spans="1:21" s="36" customFormat="1">
      <c r="A26" s="23">
        <v>2</v>
      </c>
      <c r="B26" s="24" t="s">
        <v>30</v>
      </c>
      <c r="C26" s="16" t="s">
        <v>50</v>
      </c>
      <c r="D26" s="17">
        <v>0.37777777777777777</v>
      </c>
      <c r="E26" s="25" t="s">
        <v>108</v>
      </c>
      <c r="F26" s="6" t="e">
        <f t="shared" si="0"/>
        <v>#VALUE!</v>
      </c>
      <c r="G26" s="34"/>
      <c r="H26" s="35"/>
      <c r="I26" s="34"/>
      <c r="J26" s="35"/>
      <c r="K26" s="59"/>
      <c r="L26" s="6">
        <f>G26*$G$3+H26*$H$3+I26*$I$3+J26*$J$3</f>
        <v>0</v>
      </c>
      <c r="M26" s="38" t="e">
        <f t="shared" si="1"/>
        <v>#VALUE!</v>
      </c>
      <c r="N26" s="41" t="s">
        <v>98</v>
      </c>
      <c r="O26" s="18">
        <v>1</v>
      </c>
      <c r="P26" s="10"/>
      <c r="Q26" s="10"/>
      <c r="R26" s="10"/>
      <c r="U26" s="37"/>
    </row>
    <row r="27" spans="1:21" s="36" customFormat="1" ht="15.75" thickBot="1">
      <c r="A27" s="23">
        <v>3</v>
      </c>
      <c r="B27" s="129" t="s">
        <v>48</v>
      </c>
      <c r="C27" s="140" t="s">
        <v>51</v>
      </c>
      <c r="D27" s="131">
        <v>0.375</v>
      </c>
      <c r="E27" s="132">
        <v>0.73796296296296304</v>
      </c>
      <c r="F27" s="133">
        <f>E27-D27</f>
        <v>0.36296296296296304</v>
      </c>
      <c r="G27" s="134">
        <v>8</v>
      </c>
      <c r="H27" s="135">
        <v>7</v>
      </c>
      <c r="I27" s="134">
        <v>1</v>
      </c>
      <c r="J27" s="135"/>
      <c r="K27" s="136"/>
      <c r="L27" s="133">
        <f>G27*$G$3+H27*$H$3+I27*$I$3+J27*$J$3</f>
        <v>0.43055555555555552</v>
      </c>
      <c r="M27" s="137">
        <f>F27+L27</f>
        <v>0.79351851851851851</v>
      </c>
      <c r="N27" s="141">
        <v>1</v>
      </c>
      <c r="O27" s="142">
        <v>50</v>
      </c>
      <c r="P27" s="10"/>
      <c r="Q27" s="10"/>
      <c r="R27" s="10"/>
      <c r="U27" s="37"/>
    </row>
    <row r="28" spans="1:21" s="98" customFormat="1" ht="15.75" thickBot="1">
      <c r="A28" s="192" t="s">
        <v>121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U28" s="101"/>
    </row>
    <row r="29" spans="1:21">
      <c r="A29" s="187">
        <v>1</v>
      </c>
      <c r="B29" s="127" t="s">
        <v>53</v>
      </c>
      <c r="C29" s="16" t="s">
        <v>55</v>
      </c>
      <c r="D29" s="17">
        <v>0.41111111111111115</v>
      </c>
      <c r="E29" s="25" t="s">
        <v>108</v>
      </c>
      <c r="F29" s="6" t="e">
        <f t="shared" si="0"/>
        <v>#VALUE!</v>
      </c>
      <c r="G29" s="34"/>
      <c r="H29" s="35"/>
      <c r="I29" s="34"/>
      <c r="J29" s="35"/>
      <c r="K29" s="59"/>
      <c r="L29" s="6">
        <f>G29*$G$3+H29*$H$3+I29*$I$3+J29*$J$3</f>
        <v>0</v>
      </c>
      <c r="M29" s="38" t="e">
        <f t="shared" si="1"/>
        <v>#VALUE!</v>
      </c>
      <c r="N29" s="41"/>
      <c r="O29" s="18">
        <v>1</v>
      </c>
      <c r="U29" s="31"/>
    </row>
    <row r="30" spans="1:21">
      <c r="A30" s="123">
        <v>2</v>
      </c>
      <c r="B30" s="118" t="s">
        <v>96</v>
      </c>
      <c r="C30" s="16" t="s">
        <v>56</v>
      </c>
      <c r="D30" s="17">
        <v>0.40972222222222227</v>
      </c>
      <c r="E30" s="25">
        <v>0.72460648148148143</v>
      </c>
      <c r="F30" s="6">
        <f>E30-D30</f>
        <v>0.31488425925925917</v>
      </c>
      <c r="G30" s="34">
        <v>7</v>
      </c>
      <c r="H30" s="35">
        <v>2</v>
      </c>
      <c r="I30" s="34"/>
      <c r="J30" s="35"/>
      <c r="K30" s="59"/>
      <c r="L30" s="6">
        <f>G30*$G$3+H30*$H$3+I30*$I$3+J30*$J$3</f>
        <v>0.15277777777777776</v>
      </c>
      <c r="M30" s="38">
        <f>F30+L30</f>
        <v>0.4676620370370369</v>
      </c>
      <c r="N30" s="41">
        <v>1</v>
      </c>
      <c r="O30" s="18">
        <v>50</v>
      </c>
      <c r="U30" s="31"/>
    </row>
    <row r="31" spans="1:21" s="36" customFormat="1">
      <c r="A31" s="123">
        <v>3</v>
      </c>
      <c r="B31" s="119" t="s">
        <v>87</v>
      </c>
      <c r="C31" s="16" t="s">
        <v>57</v>
      </c>
      <c r="D31" s="14">
        <v>0.41250000000000003</v>
      </c>
      <c r="E31" s="26">
        <v>0.73826388888888894</v>
      </c>
      <c r="F31" s="28">
        <f t="shared" si="0"/>
        <v>0.32576388888888891</v>
      </c>
      <c r="G31" s="29">
        <v>3</v>
      </c>
      <c r="H31" s="30">
        <v>3</v>
      </c>
      <c r="I31" s="29">
        <v>1</v>
      </c>
      <c r="J31" s="30"/>
      <c r="K31" s="58"/>
      <c r="L31" s="28">
        <f>G31*$G$3+H31*$H$3+I31*$I$3+J31*$J$3</f>
        <v>0.25</v>
      </c>
      <c r="M31" s="39">
        <f t="shared" si="1"/>
        <v>0.57576388888888896</v>
      </c>
      <c r="N31" s="40">
        <v>2</v>
      </c>
      <c r="O31" s="19">
        <v>29.5</v>
      </c>
      <c r="P31" s="10"/>
      <c r="Q31" s="10"/>
      <c r="R31" s="10"/>
      <c r="U31" s="37"/>
    </row>
    <row r="32" spans="1:21" ht="15.75" thickBot="1">
      <c r="A32" s="188">
        <v>4</v>
      </c>
      <c r="B32" s="117" t="s">
        <v>54</v>
      </c>
      <c r="C32" s="13" t="s">
        <v>58</v>
      </c>
      <c r="D32" s="14">
        <v>0.4152777777777778</v>
      </c>
      <c r="E32" s="26">
        <v>0.7653240740740741</v>
      </c>
      <c r="F32" s="28">
        <f t="shared" ref="F32" si="6">E32-D32</f>
        <v>0.3500462962962963</v>
      </c>
      <c r="G32" s="29">
        <v>21</v>
      </c>
      <c r="H32" s="30">
        <v>6</v>
      </c>
      <c r="I32" s="29">
        <v>1</v>
      </c>
      <c r="J32" s="30"/>
      <c r="K32" s="58"/>
      <c r="L32" s="28">
        <f t="shared" ref="L32" si="7">G32*$G$3+H32*$H$3+I32*$I$3+J32*$J$3</f>
        <v>0.58333333333333326</v>
      </c>
      <c r="M32" s="39">
        <f t="shared" ref="M32" si="8">F32+L32</f>
        <v>0.9333796296296295</v>
      </c>
      <c r="N32" s="40">
        <v>3</v>
      </c>
      <c r="O32" s="19">
        <v>13.8</v>
      </c>
      <c r="U32" s="31"/>
    </row>
    <row r="33" spans="5:21">
      <c r="E33" s="27"/>
      <c r="U33" s="31"/>
    </row>
    <row r="34" spans="5:21">
      <c r="E34" s="27"/>
      <c r="U34" s="31"/>
    </row>
    <row r="35" spans="5:21">
      <c r="E35" s="27"/>
      <c r="U35" s="31"/>
    </row>
    <row r="36" spans="5:21">
      <c r="E36" s="27"/>
      <c r="U36" s="31"/>
    </row>
    <row r="37" spans="5:21">
      <c r="E37" s="27"/>
      <c r="U37" s="31"/>
    </row>
    <row r="38" spans="5:21">
      <c r="E38" s="27"/>
      <c r="U38" s="31"/>
    </row>
    <row r="39" spans="5:21">
      <c r="E39" s="27"/>
      <c r="U39" s="31"/>
    </row>
    <row r="40" spans="5:21">
      <c r="E40" s="27"/>
      <c r="U40" s="31"/>
    </row>
    <row r="41" spans="5:21">
      <c r="U41" s="31"/>
    </row>
    <row r="42" spans="5:21">
      <c r="U42" s="31"/>
    </row>
    <row r="43" spans="5:21">
      <c r="U43" s="31"/>
    </row>
    <row r="44" spans="5:21">
      <c r="U44" s="31"/>
    </row>
    <row r="45" spans="5:21">
      <c r="U45" s="31"/>
    </row>
    <row r="46" spans="5:21">
      <c r="U46" s="31"/>
    </row>
  </sheetData>
  <sortState ref="B26:O33">
    <sortCondition ref="C26:C33"/>
  </sortState>
  <mergeCells count="5">
    <mergeCell ref="E1:N1"/>
    <mergeCell ref="A4:O4"/>
    <mergeCell ref="A12:O12"/>
    <mergeCell ref="A24:O24"/>
    <mergeCell ref="A28:O28"/>
  </mergeCells>
  <pageMargins left="0.25" right="0.25" top="0.75" bottom="0.75" header="0.3" footer="0.3"/>
  <pageSetup paperSize="9" scale="93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120" zoomScaleNormal="120" workbookViewId="0">
      <selection activeCell="B22" sqref="B22"/>
    </sheetView>
  </sheetViews>
  <sheetFormatPr defaultRowHeight="15"/>
  <cols>
    <col min="1" max="1" width="9.140625" style="10"/>
    <col min="2" max="2" width="25.5703125" style="10" bestFit="1" customWidth="1"/>
    <col min="3" max="3" width="12.28515625" style="10" customWidth="1"/>
    <col min="4" max="4" width="17" bestFit="1" customWidth="1"/>
    <col min="5" max="5" width="12.28515625" customWidth="1"/>
    <col min="6" max="8" width="9.5703125" customWidth="1"/>
    <col min="9" max="9" width="8.85546875" style="1"/>
  </cols>
  <sheetData>
    <row r="1" spans="1:10" ht="18.75">
      <c r="A1" s="42"/>
      <c r="B1" s="42" t="s">
        <v>12</v>
      </c>
      <c r="C1" s="42" t="s">
        <v>59</v>
      </c>
    </row>
    <row r="2" spans="1:10" ht="15.75" thickBot="1">
      <c r="A2" s="48"/>
      <c r="B2" s="48"/>
      <c r="C2" s="48"/>
      <c r="D2" s="52">
        <v>0.5</v>
      </c>
      <c r="E2" s="6"/>
    </row>
    <row r="3" spans="1:10" s="1" customFormat="1" ht="15.75" thickBot="1">
      <c r="A3" s="23"/>
      <c r="B3" s="120" t="s">
        <v>4</v>
      </c>
      <c r="C3" s="115" t="s">
        <v>2</v>
      </c>
      <c r="D3" s="143" t="s">
        <v>15</v>
      </c>
      <c r="E3" s="143" t="s">
        <v>14</v>
      </c>
      <c r="F3" s="144" t="s">
        <v>10</v>
      </c>
      <c r="G3" s="145" t="s">
        <v>7</v>
      </c>
      <c r="H3" s="146" t="s">
        <v>8</v>
      </c>
      <c r="I3" s="146" t="s">
        <v>3</v>
      </c>
      <c r="J3" s="143" t="s">
        <v>5</v>
      </c>
    </row>
    <row r="4" spans="1:10" s="1" customFormat="1" ht="15.75" thickBot="1">
      <c r="A4" s="197" t="s">
        <v>119</v>
      </c>
      <c r="B4" s="198"/>
      <c r="C4" s="198"/>
      <c r="D4" s="198"/>
      <c r="E4" s="198"/>
      <c r="F4" s="198"/>
      <c r="G4" s="198"/>
      <c r="H4" s="198"/>
      <c r="I4" s="198"/>
      <c r="J4" s="199"/>
    </row>
    <row r="5" spans="1:10" s="1" customFormat="1">
      <c r="A5" s="114">
        <v>1</v>
      </c>
      <c r="B5" s="24" t="s">
        <v>20</v>
      </c>
      <c r="C5" s="20" t="s">
        <v>19</v>
      </c>
      <c r="D5" s="163" t="s">
        <v>60</v>
      </c>
      <c r="E5" s="6">
        <f>D5-$D$2</f>
        <v>2.5729166666666692E-2</v>
      </c>
      <c r="F5" s="74">
        <v>7</v>
      </c>
      <c r="G5" s="75"/>
      <c r="H5" s="164">
        <f t="shared" ref="H5:H32" si="0">F5-G5</f>
        <v>7</v>
      </c>
      <c r="I5" s="77">
        <v>5</v>
      </c>
      <c r="J5" s="63">
        <v>25.6</v>
      </c>
    </row>
    <row r="6" spans="1:10">
      <c r="A6" s="114">
        <v>2</v>
      </c>
      <c r="B6" s="10" t="s">
        <v>91</v>
      </c>
      <c r="C6" s="13" t="s">
        <v>24</v>
      </c>
      <c r="D6" s="11" t="s">
        <v>108</v>
      </c>
      <c r="E6" s="6" t="e">
        <f t="shared" ref="E6:E11" si="1">D6-$D$2</f>
        <v>#VALUE!</v>
      </c>
      <c r="F6" s="64">
        <v>6</v>
      </c>
      <c r="G6" s="65"/>
      <c r="H6" s="66">
        <f t="shared" si="0"/>
        <v>6</v>
      </c>
      <c r="I6" s="106" t="s">
        <v>98</v>
      </c>
      <c r="J6" s="68">
        <v>1</v>
      </c>
    </row>
    <row r="7" spans="1:10">
      <c r="A7" s="114">
        <v>3</v>
      </c>
      <c r="B7" s="4" t="s">
        <v>21</v>
      </c>
      <c r="C7" s="13" t="s">
        <v>25</v>
      </c>
      <c r="D7" s="11" t="s">
        <v>62</v>
      </c>
      <c r="E7" s="6">
        <f t="shared" si="1"/>
        <v>2.704861111111112E-2</v>
      </c>
      <c r="F7" s="69">
        <v>18</v>
      </c>
      <c r="G7" s="70"/>
      <c r="H7" s="66">
        <f t="shared" si="0"/>
        <v>18</v>
      </c>
      <c r="I7" s="67">
        <v>2</v>
      </c>
      <c r="J7" s="71">
        <v>75.099999999999994</v>
      </c>
    </row>
    <row r="8" spans="1:10">
      <c r="A8" s="114">
        <v>4</v>
      </c>
      <c r="B8" s="4" t="s">
        <v>22</v>
      </c>
      <c r="C8" s="11" t="s">
        <v>26</v>
      </c>
      <c r="D8" s="13" t="s">
        <v>108</v>
      </c>
      <c r="E8" s="6" t="e">
        <f t="shared" si="1"/>
        <v>#VALUE!</v>
      </c>
      <c r="F8" s="64">
        <v>15</v>
      </c>
      <c r="G8" s="65"/>
      <c r="H8" s="66">
        <f t="shared" si="0"/>
        <v>15</v>
      </c>
      <c r="I8" s="106" t="s">
        <v>98</v>
      </c>
      <c r="J8" s="68">
        <v>1</v>
      </c>
    </row>
    <row r="9" spans="1:10">
      <c r="A9" s="114">
        <v>5</v>
      </c>
      <c r="B9" s="47" t="s">
        <v>92</v>
      </c>
      <c r="C9" s="13" t="s">
        <v>27</v>
      </c>
      <c r="D9" s="13" t="s">
        <v>63</v>
      </c>
      <c r="E9" s="6">
        <f t="shared" si="1"/>
        <v>2.4953703703703645E-2</v>
      </c>
      <c r="F9" s="64">
        <v>16</v>
      </c>
      <c r="G9" s="65"/>
      <c r="H9" s="66">
        <f t="shared" si="0"/>
        <v>16</v>
      </c>
      <c r="I9" s="67">
        <v>4</v>
      </c>
      <c r="J9" s="68">
        <v>39.799999999999997</v>
      </c>
    </row>
    <row r="10" spans="1:10">
      <c r="A10" s="114">
        <v>6</v>
      </c>
      <c r="B10" s="4" t="s">
        <v>23</v>
      </c>
      <c r="C10" s="13" t="s">
        <v>28</v>
      </c>
      <c r="D10" s="13" t="s">
        <v>64</v>
      </c>
      <c r="E10" s="6">
        <f t="shared" si="1"/>
        <v>2.6296296296296262E-2</v>
      </c>
      <c r="F10" s="64">
        <v>18</v>
      </c>
      <c r="G10" s="65"/>
      <c r="H10" s="66">
        <f t="shared" si="0"/>
        <v>18</v>
      </c>
      <c r="I10" s="67">
        <v>1</v>
      </c>
      <c r="J10" s="68">
        <v>100</v>
      </c>
    </row>
    <row r="11" spans="1:10" ht="15.75" thickBot="1">
      <c r="A11" s="114">
        <v>7</v>
      </c>
      <c r="B11" s="147" t="s">
        <v>93</v>
      </c>
      <c r="C11" s="130" t="s">
        <v>29</v>
      </c>
      <c r="D11" s="140" t="s">
        <v>65</v>
      </c>
      <c r="E11" s="148">
        <f t="shared" si="1"/>
        <v>2.4895833333333339E-2</v>
      </c>
      <c r="F11" s="149">
        <v>16</v>
      </c>
      <c r="G11" s="150"/>
      <c r="H11" s="151">
        <f t="shared" si="0"/>
        <v>16</v>
      </c>
      <c r="I11" s="152" t="s">
        <v>51</v>
      </c>
      <c r="J11" s="153">
        <v>56</v>
      </c>
    </row>
    <row r="12" spans="1:10" ht="15.75" thickBot="1">
      <c r="A12" s="194" t="s">
        <v>120</v>
      </c>
      <c r="B12" s="195"/>
      <c r="C12" s="195"/>
      <c r="D12" s="195"/>
      <c r="E12" s="195"/>
      <c r="F12" s="195"/>
      <c r="G12" s="195"/>
      <c r="H12" s="195"/>
      <c r="I12" s="195"/>
      <c r="J12" s="196"/>
    </row>
    <row r="13" spans="1:10">
      <c r="A13" s="23">
        <v>1</v>
      </c>
      <c r="B13" s="24" t="s">
        <v>30</v>
      </c>
      <c r="C13" s="16" t="s">
        <v>36</v>
      </c>
      <c r="D13" s="16" t="s">
        <v>103</v>
      </c>
      <c r="E13" s="6" t="e">
        <f>D13-$A$12</f>
        <v>#VALUE!</v>
      </c>
      <c r="F13" s="74">
        <v>10</v>
      </c>
      <c r="G13" s="75"/>
      <c r="H13" s="76">
        <f t="shared" si="0"/>
        <v>10</v>
      </c>
      <c r="I13" s="77">
        <v>2</v>
      </c>
      <c r="J13" s="63">
        <v>82.3</v>
      </c>
    </row>
    <row r="14" spans="1:10">
      <c r="A14" s="23">
        <v>2</v>
      </c>
      <c r="B14" s="4" t="s">
        <v>31</v>
      </c>
      <c r="C14" s="13" t="s">
        <v>37</v>
      </c>
      <c r="D14" s="16" t="s">
        <v>104</v>
      </c>
      <c r="E14" s="6" t="e">
        <f>D14-$A$12</f>
        <v>#VALUE!</v>
      </c>
      <c r="F14" s="74">
        <v>9</v>
      </c>
      <c r="G14" s="75"/>
      <c r="H14" s="72">
        <f t="shared" si="0"/>
        <v>9</v>
      </c>
      <c r="I14" s="78">
        <v>3</v>
      </c>
      <c r="J14" s="63">
        <v>68.7</v>
      </c>
    </row>
    <row r="15" spans="1:10">
      <c r="A15" s="23">
        <v>3</v>
      </c>
      <c r="B15" s="24" t="s">
        <v>32</v>
      </c>
      <c r="C15" s="13" t="s">
        <v>38</v>
      </c>
      <c r="D15" s="16" t="s">
        <v>105</v>
      </c>
      <c r="E15" s="6" t="e">
        <f>D15-$A$12</f>
        <v>#VALUE!</v>
      </c>
      <c r="F15" s="69">
        <v>8</v>
      </c>
      <c r="G15" s="70"/>
      <c r="H15" s="72">
        <f t="shared" si="0"/>
        <v>8</v>
      </c>
      <c r="I15" s="67">
        <v>4</v>
      </c>
      <c r="J15" s="71">
        <v>57.3</v>
      </c>
    </row>
    <row r="16" spans="1:10">
      <c r="A16" s="23">
        <v>4</v>
      </c>
      <c r="B16" s="4" t="s">
        <v>94</v>
      </c>
      <c r="C16" s="13" t="s">
        <v>39</v>
      </c>
      <c r="D16" s="16" t="s">
        <v>106</v>
      </c>
      <c r="E16" s="6" t="e">
        <f>D16-$A$12</f>
        <v>#VALUE!</v>
      </c>
      <c r="F16" s="69">
        <v>5</v>
      </c>
      <c r="G16" s="70"/>
      <c r="H16" s="72">
        <f t="shared" si="0"/>
        <v>5</v>
      </c>
      <c r="I16" s="105" t="s">
        <v>113</v>
      </c>
      <c r="J16" s="71">
        <v>38.1</v>
      </c>
    </row>
    <row r="17" spans="1:10">
      <c r="A17" s="23">
        <v>5</v>
      </c>
      <c r="B17" s="24" t="s">
        <v>33</v>
      </c>
      <c r="C17" s="16" t="s">
        <v>40</v>
      </c>
      <c r="D17" s="20" t="s">
        <v>107</v>
      </c>
      <c r="E17" s="6" t="e">
        <f>D17-$A$12</f>
        <v>#VALUE!</v>
      </c>
      <c r="F17" s="79">
        <v>12</v>
      </c>
      <c r="G17" s="80"/>
      <c r="H17" s="72">
        <f t="shared" si="0"/>
        <v>12</v>
      </c>
      <c r="I17" s="77">
        <v>1</v>
      </c>
      <c r="J17" s="81">
        <v>100</v>
      </c>
    </row>
    <row r="18" spans="1:10">
      <c r="A18" s="23">
        <v>6</v>
      </c>
      <c r="B18" s="24" t="s">
        <v>95</v>
      </c>
      <c r="C18" s="16" t="s">
        <v>41</v>
      </c>
      <c r="D18" s="11" t="s">
        <v>109</v>
      </c>
      <c r="E18" s="6"/>
      <c r="F18" s="108" t="s">
        <v>98</v>
      </c>
      <c r="G18" s="70"/>
      <c r="H18" s="72"/>
      <c r="I18" s="106" t="s">
        <v>98</v>
      </c>
      <c r="J18" s="71">
        <v>0</v>
      </c>
    </row>
    <row r="19" spans="1:10">
      <c r="A19" s="23">
        <v>7</v>
      </c>
      <c r="B19" s="4" t="s">
        <v>34</v>
      </c>
      <c r="C19" s="13" t="s">
        <v>42</v>
      </c>
      <c r="D19" s="20" t="s">
        <v>108</v>
      </c>
      <c r="E19" s="6"/>
      <c r="F19" s="79">
        <v>7</v>
      </c>
      <c r="G19" s="80"/>
      <c r="H19" s="72">
        <f t="shared" si="0"/>
        <v>7</v>
      </c>
      <c r="I19" s="109" t="s">
        <v>98</v>
      </c>
      <c r="J19" s="81">
        <v>1</v>
      </c>
    </row>
    <row r="20" spans="1:10">
      <c r="A20" s="23">
        <v>8</v>
      </c>
      <c r="B20" s="24" t="s">
        <v>35</v>
      </c>
      <c r="C20" s="16" t="s">
        <v>43</v>
      </c>
      <c r="D20" s="16" t="s">
        <v>110</v>
      </c>
      <c r="E20" s="6" t="e">
        <f>D20-$A$12</f>
        <v>#VALUE!</v>
      </c>
      <c r="F20" s="69">
        <v>3</v>
      </c>
      <c r="G20" s="70"/>
      <c r="H20" s="72">
        <f t="shared" si="0"/>
        <v>3</v>
      </c>
      <c r="I20" s="67">
        <v>7</v>
      </c>
      <c r="J20" s="71">
        <v>29.7</v>
      </c>
    </row>
    <row r="21" spans="1:10">
      <c r="A21" s="23">
        <v>9</v>
      </c>
      <c r="B21" s="24" t="s">
        <v>46</v>
      </c>
      <c r="C21" s="13" t="s">
        <v>44</v>
      </c>
      <c r="D21" s="20" t="s">
        <v>111</v>
      </c>
      <c r="E21" s="6" t="e">
        <f>D21-$A$12</f>
        <v>#VALUE!</v>
      </c>
      <c r="F21" s="79">
        <v>7</v>
      </c>
      <c r="G21" s="80"/>
      <c r="H21" s="72">
        <f t="shared" si="0"/>
        <v>7</v>
      </c>
      <c r="I21" s="77">
        <v>5</v>
      </c>
      <c r="J21" s="81">
        <v>47.2</v>
      </c>
    </row>
    <row r="22" spans="1:10">
      <c r="A22" s="23">
        <v>10</v>
      </c>
      <c r="B22" s="24" t="s">
        <v>68</v>
      </c>
      <c r="C22" s="13" t="s">
        <v>45</v>
      </c>
      <c r="D22" s="11" t="s">
        <v>112</v>
      </c>
      <c r="E22" s="6" t="e">
        <f>D22-$A$12</f>
        <v>#VALUE!</v>
      </c>
      <c r="F22" s="69">
        <v>3</v>
      </c>
      <c r="G22" s="70"/>
      <c r="H22" s="72">
        <f t="shared" si="0"/>
        <v>3</v>
      </c>
      <c r="I22" s="67">
        <v>8</v>
      </c>
      <c r="J22" s="71">
        <v>21.9</v>
      </c>
    </row>
    <row r="23" spans="1:10" ht="15.75" thickBot="1">
      <c r="A23" s="23">
        <v>11</v>
      </c>
      <c r="B23" s="33" t="s">
        <v>67</v>
      </c>
      <c r="C23" s="140" t="s">
        <v>66</v>
      </c>
      <c r="D23" s="130" t="s">
        <v>108</v>
      </c>
      <c r="E23" s="148"/>
      <c r="F23" s="154">
        <v>7</v>
      </c>
      <c r="G23" s="155"/>
      <c r="H23" s="151">
        <f t="shared" si="0"/>
        <v>7</v>
      </c>
      <c r="I23" s="156" t="s">
        <v>98</v>
      </c>
      <c r="J23" s="157">
        <v>1</v>
      </c>
    </row>
    <row r="24" spans="1:10" ht="15.75" thickBot="1">
      <c r="A24" s="194" t="s">
        <v>117</v>
      </c>
      <c r="B24" s="195"/>
      <c r="C24" s="195"/>
      <c r="D24" s="195"/>
      <c r="E24" s="195"/>
      <c r="F24" s="195"/>
      <c r="G24" s="195"/>
      <c r="H24" s="195"/>
      <c r="I24" s="195"/>
      <c r="J24" s="196"/>
    </row>
    <row r="25" spans="1:10">
      <c r="A25" s="23">
        <v>1</v>
      </c>
      <c r="B25" s="24" t="s">
        <v>47</v>
      </c>
      <c r="C25" s="16" t="s">
        <v>49</v>
      </c>
      <c r="D25" s="16" t="s">
        <v>114</v>
      </c>
      <c r="E25" s="6" t="e">
        <f>D25-$A$24</f>
        <v>#VALUE!</v>
      </c>
      <c r="F25" s="74">
        <v>16</v>
      </c>
      <c r="G25" s="75"/>
      <c r="H25" s="76">
        <f t="shared" si="0"/>
        <v>16</v>
      </c>
      <c r="I25" s="78">
        <v>2</v>
      </c>
      <c r="J25" s="63">
        <v>22</v>
      </c>
    </row>
    <row r="26" spans="1:10">
      <c r="A26" s="23">
        <v>2</v>
      </c>
      <c r="B26" s="24" t="s">
        <v>30</v>
      </c>
      <c r="C26" s="16" t="s">
        <v>50</v>
      </c>
      <c r="D26" s="16" t="s">
        <v>115</v>
      </c>
      <c r="E26" s="6" t="e">
        <f>D26-$A$24</f>
        <v>#VALUE!</v>
      </c>
      <c r="F26" s="74">
        <v>16</v>
      </c>
      <c r="G26" s="75"/>
      <c r="H26" s="76">
        <f t="shared" si="0"/>
        <v>16</v>
      </c>
      <c r="I26" s="107" t="s">
        <v>51</v>
      </c>
      <c r="J26" s="63">
        <v>1</v>
      </c>
    </row>
    <row r="27" spans="1:10" ht="15.75" thickBot="1">
      <c r="A27" s="23">
        <v>3</v>
      </c>
      <c r="B27" s="129" t="s">
        <v>48</v>
      </c>
      <c r="C27" s="140" t="s">
        <v>51</v>
      </c>
      <c r="D27" s="158" t="s">
        <v>116</v>
      </c>
      <c r="E27" s="148" t="e">
        <f>D27-$A$24</f>
        <v>#VALUE!</v>
      </c>
      <c r="F27" s="159">
        <v>17</v>
      </c>
      <c r="G27" s="160"/>
      <c r="H27" s="151">
        <f t="shared" si="0"/>
        <v>17</v>
      </c>
      <c r="I27" s="161" t="s">
        <v>52</v>
      </c>
      <c r="J27" s="162">
        <v>50</v>
      </c>
    </row>
    <row r="28" spans="1:10" ht="15.75" thickBot="1">
      <c r="A28" s="194" t="s">
        <v>121</v>
      </c>
      <c r="B28" s="195"/>
      <c r="C28" s="195"/>
      <c r="D28" s="195"/>
      <c r="E28" s="195"/>
      <c r="F28" s="195"/>
      <c r="G28" s="195"/>
      <c r="H28" s="195"/>
      <c r="I28" s="195"/>
      <c r="J28" s="196"/>
    </row>
    <row r="29" spans="1:10">
      <c r="A29" s="187">
        <v>1</v>
      </c>
      <c r="B29" s="185" t="s">
        <v>53</v>
      </c>
      <c r="C29" s="44" t="s">
        <v>55</v>
      </c>
      <c r="D29" s="44" t="s">
        <v>99</v>
      </c>
      <c r="E29" s="5" t="e">
        <f>D29-$A$28</f>
        <v>#VALUE!</v>
      </c>
      <c r="F29" s="61">
        <v>4</v>
      </c>
      <c r="G29" s="62"/>
      <c r="H29" s="165">
        <f t="shared" si="0"/>
        <v>4</v>
      </c>
      <c r="I29" s="166">
        <v>2</v>
      </c>
      <c r="J29" s="85">
        <v>29.5</v>
      </c>
    </row>
    <row r="30" spans="1:10">
      <c r="A30" s="123">
        <v>2</v>
      </c>
      <c r="B30" s="186" t="s">
        <v>96</v>
      </c>
      <c r="C30" s="16" t="s">
        <v>56</v>
      </c>
      <c r="D30" s="16" t="s">
        <v>100</v>
      </c>
      <c r="E30" s="6" t="e">
        <f>D30-$A$28</f>
        <v>#VALUE!</v>
      </c>
      <c r="F30" s="74">
        <v>1</v>
      </c>
      <c r="G30" s="75"/>
      <c r="H30" s="76">
        <f t="shared" si="0"/>
        <v>1</v>
      </c>
      <c r="I30" s="107" t="s">
        <v>50</v>
      </c>
      <c r="J30" s="63">
        <v>1</v>
      </c>
    </row>
    <row r="31" spans="1:10">
      <c r="A31" s="123">
        <v>3</v>
      </c>
      <c r="B31" s="57" t="s">
        <v>87</v>
      </c>
      <c r="C31" s="16" t="s">
        <v>57</v>
      </c>
      <c r="D31" s="16" t="s">
        <v>101</v>
      </c>
      <c r="E31" s="6" t="e">
        <f>D31-$A$28</f>
        <v>#VALUE!</v>
      </c>
      <c r="F31" s="74">
        <v>1</v>
      </c>
      <c r="G31" s="75"/>
      <c r="H31" s="72">
        <f t="shared" si="0"/>
        <v>1</v>
      </c>
      <c r="I31" s="107" t="s">
        <v>51</v>
      </c>
      <c r="J31" s="63">
        <v>13.8</v>
      </c>
    </row>
    <row r="32" spans="1:10" ht="15.75" thickBot="1">
      <c r="A32" s="188">
        <v>4</v>
      </c>
      <c r="B32" s="167" t="s">
        <v>54</v>
      </c>
      <c r="C32" s="15" t="s">
        <v>58</v>
      </c>
      <c r="D32" s="168" t="s">
        <v>102</v>
      </c>
      <c r="E32" s="169" t="e">
        <f>D32-$A$28</f>
        <v>#VALUE!</v>
      </c>
      <c r="F32" s="170">
        <v>8</v>
      </c>
      <c r="G32" s="171"/>
      <c r="H32" s="73">
        <f t="shared" si="0"/>
        <v>8</v>
      </c>
      <c r="I32" s="172">
        <v>1</v>
      </c>
      <c r="J32" s="173">
        <v>50</v>
      </c>
    </row>
    <row r="33" spans="4:10">
      <c r="D33" s="82"/>
      <c r="E33" s="82"/>
      <c r="F33" s="84"/>
      <c r="G33" s="82"/>
      <c r="H33" s="82"/>
      <c r="I33" s="83"/>
      <c r="J33" s="82"/>
    </row>
    <row r="34" spans="4:10">
      <c r="D34" s="82"/>
      <c r="E34" s="82"/>
      <c r="F34" s="82"/>
      <c r="G34" s="82"/>
      <c r="H34" s="82"/>
      <c r="I34" s="83"/>
      <c r="J34" s="82"/>
    </row>
  </sheetData>
  <mergeCells count="4">
    <mergeCell ref="A28:J28"/>
    <mergeCell ref="A24:J24"/>
    <mergeCell ref="A12:J12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topLeftCell="A13" zoomScale="115" zoomScaleNormal="115" workbookViewId="0">
      <selection activeCell="E33" sqref="E33"/>
    </sheetView>
  </sheetViews>
  <sheetFormatPr defaultRowHeight="15"/>
  <cols>
    <col min="2" max="2" width="12.140625" customWidth="1"/>
    <col min="3" max="3" width="22.42578125" bestFit="1" customWidth="1"/>
    <col min="4" max="4" width="20.5703125" style="53" bestFit="1" customWidth="1"/>
    <col min="5" max="5" width="20.5703125" style="53" customWidth="1"/>
    <col min="6" max="6" width="10.28515625" style="1" bestFit="1" customWidth="1"/>
    <col min="7" max="7" width="10.28515625" bestFit="1" customWidth="1"/>
    <col min="8" max="8" width="8.85546875" style="1"/>
    <col min="10" max="10" width="11" bestFit="1" customWidth="1"/>
    <col min="11" max="12" width="11.85546875" bestFit="1" customWidth="1"/>
  </cols>
  <sheetData>
    <row r="1" spans="1:20" ht="15.75" thickBot="1">
      <c r="B1" s="174" t="s">
        <v>123</v>
      </c>
    </row>
    <row r="2" spans="1:20" ht="15.75" thickBot="1">
      <c r="F2" s="212" t="s">
        <v>11</v>
      </c>
      <c r="G2" s="213"/>
      <c r="H2" s="212" t="s">
        <v>12</v>
      </c>
      <c r="I2" s="213"/>
      <c r="J2" s="177" t="s">
        <v>13</v>
      </c>
      <c r="K2" s="210" t="s">
        <v>124</v>
      </c>
      <c r="L2" s="211"/>
    </row>
    <row r="3" spans="1:20" ht="15.75" thickBot="1">
      <c r="A3" t="s">
        <v>118</v>
      </c>
      <c r="B3" s="3" t="s">
        <v>2</v>
      </c>
      <c r="C3" s="93" t="s">
        <v>16</v>
      </c>
      <c r="D3" s="94" t="s">
        <v>17</v>
      </c>
      <c r="E3" s="94" t="s">
        <v>125</v>
      </c>
      <c r="F3" s="7" t="s">
        <v>3</v>
      </c>
      <c r="G3" s="8" t="s">
        <v>5</v>
      </c>
      <c r="H3" s="7" t="s">
        <v>3</v>
      </c>
      <c r="I3" s="7" t="s">
        <v>5</v>
      </c>
      <c r="J3" s="9" t="s">
        <v>5</v>
      </c>
      <c r="K3" s="179" t="s">
        <v>3</v>
      </c>
      <c r="L3" s="179" t="s">
        <v>5</v>
      </c>
    </row>
    <row r="4" spans="1:20">
      <c r="B4" s="200" t="s">
        <v>119</v>
      </c>
      <c r="C4" s="201"/>
      <c r="D4" s="201"/>
      <c r="E4" s="201"/>
      <c r="F4" s="201"/>
      <c r="G4" s="201"/>
      <c r="H4" s="201"/>
      <c r="I4" s="201"/>
      <c r="J4" s="201"/>
      <c r="K4" s="202"/>
      <c r="L4" s="175"/>
    </row>
    <row r="5" spans="1:20">
      <c r="A5">
        <v>1</v>
      </c>
      <c r="B5" s="11" t="s">
        <v>19</v>
      </c>
      <c r="C5" s="2" t="str">
        <f>СУ1!B5</f>
        <v>Збродов Константин</v>
      </c>
      <c r="D5" s="54" t="s">
        <v>72</v>
      </c>
      <c r="E5" s="54" t="s">
        <v>126</v>
      </c>
      <c r="F5" s="67">
        <f>СУ1!N5</f>
        <v>6</v>
      </c>
      <c r="G5" s="71">
        <f>СУ1!O5</f>
        <v>12.8</v>
      </c>
      <c r="H5" s="67">
        <f>СУ2!I5</f>
        <v>5</v>
      </c>
      <c r="I5" s="88">
        <f>СУ2!J5</f>
        <v>25.6</v>
      </c>
      <c r="J5" s="87">
        <f t="shared" ref="J5:J32" si="0">G5+I5</f>
        <v>38.400000000000006</v>
      </c>
      <c r="K5" s="113">
        <v>6</v>
      </c>
      <c r="L5" s="113">
        <v>12.8</v>
      </c>
      <c r="M5" s="82"/>
    </row>
    <row r="6" spans="1:20">
      <c r="A6">
        <v>2</v>
      </c>
      <c r="B6" s="13" t="s">
        <v>24</v>
      </c>
      <c r="C6" s="4" t="str">
        <f>СУ1!B6</f>
        <v>Курдин Иван</v>
      </c>
      <c r="D6" s="55" t="s">
        <v>76</v>
      </c>
      <c r="E6" s="55" t="s">
        <v>126</v>
      </c>
      <c r="F6" s="67" t="str">
        <f>СУ1!N6</f>
        <v>-</v>
      </c>
      <c r="G6" s="71">
        <f>СУ1!O6</f>
        <v>1</v>
      </c>
      <c r="H6" s="67" t="str">
        <f>СУ2!I6</f>
        <v>-</v>
      </c>
      <c r="I6" s="88">
        <f>СУ2!J6</f>
        <v>1</v>
      </c>
      <c r="J6" s="87">
        <f t="shared" si="0"/>
        <v>2</v>
      </c>
      <c r="K6" s="178" t="s">
        <v>122</v>
      </c>
      <c r="L6" s="178" t="s">
        <v>52</v>
      </c>
      <c r="M6" s="82"/>
    </row>
    <row r="7" spans="1:20">
      <c r="A7">
        <v>3</v>
      </c>
      <c r="B7" s="13" t="s">
        <v>25</v>
      </c>
      <c r="C7" s="4" t="str">
        <f>СУ1!B7</f>
        <v>Маслихин Олег</v>
      </c>
      <c r="D7" s="55" t="s">
        <v>75</v>
      </c>
      <c r="E7" s="55" t="s">
        <v>126</v>
      </c>
      <c r="F7" s="67">
        <f>СУ1!N7</f>
        <v>2</v>
      </c>
      <c r="G7" s="71">
        <f>СУ1!O7</f>
        <v>75.099999999999994</v>
      </c>
      <c r="H7" s="67">
        <f>СУ2!I7</f>
        <v>2</v>
      </c>
      <c r="I7" s="88">
        <f>СУ2!J7</f>
        <v>75.099999999999994</v>
      </c>
      <c r="J7" s="87">
        <f t="shared" si="0"/>
        <v>150.19999999999999</v>
      </c>
      <c r="K7" s="110">
        <v>2</v>
      </c>
      <c r="L7" s="110">
        <v>75.099999999999994</v>
      </c>
      <c r="M7" s="82"/>
    </row>
    <row r="8" spans="1:20">
      <c r="A8">
        <v>4</v>
      </c>
      <c r="B8" s="11" t="s">
        <v>26</v>
      </c>
      <c r="C8" s="4" t="str">
        <f>СУ1!B8</f>
        <v>Бижан Ербол</v>
      </c>
      <c r="D8" s="54" t="s">
        <v>71</v>
      </c>
      <c r="E8" s="54" t="s">
        <v>126</v>
      </c>
      <c r="F8" s="67">
        <f>СУ1!N8</f>
        <v>3</v>
      </c>
      <c r="G8" s="71">
        <f>СУ1!O8</f>
        <v>56</v>
      </c>
      <c r="H8" s="67" t="str">
        <f>СУ2!I8</f>
        <v>-</v>
      </c>
      <c r="I8" s="88">
        <f>СУ2!J8</f>
        <v>1</v>
      </c>
      <c r="J8" s="87">
        <f t="shared" si="0"/>
        <v>57</v>
      </c>
      <c r="K8" s="110">
        <v>5</v>
      </c>
      <c r="L8" s="110">
        <v>25.6</v>
      </c>
      <c r="M8" s="82"/>
    </row>
    <row r="9" spans="1:20">
      <c r="A9">
        <v>5</v>
      </c>
      <c r="B9" s="13" t="s">
        <v>27</v>
      </c>
      <c r="C9" s="4" t="str">
        <f>СУ1!B9</f>
        <v>Досумов Жалгас</v>
      </c>
      <c r="D9" s="55" t="s">
        <v>70</v>
      </c>
      <c r="E9" s="55" t="s">
        <v>126</v>
      </c>
      <c r="F9" s="67">
        <f>СУ1!N9</f>
        <v>5</v>
      </c>
      <c r="G9" s="71">
        <f>СУ1!O9</f>
        <v>25.6</v>
      </c>
      <c r="H9" s="67">
        <f>СУ2!I9</f>
        <v>4</v>
      </c>
      <c r="I9" s="88">
        <f>СУ2!J9</f>
        <v>39.799999999999997</v>
      </c>
      <c r="J9" s="87">
        <f t="shared" si="0"/>
        <v>65.400000000000006</v>
      </c>
      <c r="K9" s="110">
        <v>4</v>
      </c>
      <c r="L9" s="110">
        <v>39.799999999999997</v>
      </c>
      <c r="M9" s="82"/>
    </row>
    <row r="10" spans="1:20">
      <c r="A10">
        <v>6</v>
      </c>
      <c r="B10" s="13" t="s">
        <v>28</v>
      </c>
      <c r="C10" s="4" t="str">
        <f>СУ1!B10</f>
        <v>Кретович Ян</v>
      </c>
      <c r="D10" s="55" t="s">
        <v>74</v>
      </c>
      <c r="E10" s="55" t="s">
        <v>126</v>
      </c>
      <c r="F10" s="67">
        <f>СУ1!N10</f>
        <v>4</v>
      </c>
      <c r="G10" s="71">
        <f>СУ1!O10</f>
        <v>39.799999999999997</v>
      </c>
      <c r="H10" s="67">
        <f>СУ2!I10</f>
        <v>1</v>
      </c>
      <c r="I10" s="88">
        <f>СУ2!J10</f>
        <v>100</v>
      </c>
      <c r="J10" s="87">
        <f t="shared" si="0"/>
        <v>139.80000000000001</v>
      </c>
      <c r="K10" s="110">
        <v>3</v>
      </c>
      <c r="L10" s="110">
        <v>56</v>
      </c>
      <c r="M10" s="82"/>
    </row>
    <row r="11" spans="1:20">
      <c r="A11">
        <v>7</v>
      </c>
      <c r="B11" s="11" t="s">
        <v>29</v>
      </c>
      <c r="C11" s="4" t="str">
        <f>СУ1!B11</f>
        <v>Муталапов Мухаммед</v>
      </c>
      <c r="D11" s="54" t="s">
        <v>73</v>
      </c>
      <c r="E11" s="54" t="s">
        <v>131</v>
      </c>
      <c r="F11" s="67">
        <f>СУ1!N11</f>
        <v>1</v>
      </c>
      <c r="G11" s="71">
        <f>СУ1!O11</f>
        <v>100</v>
      </c>
      <c r="H11" s="67" t="str">
        <f>СУ2!I11</f>
        <v>3</v>
      </c>
      <c r="I11" s="88">
        <f>СУ2!J11</f>
        <v>56</v>
      </c>
      <c r="J11" s="91">
        <f t="shared" si="0"/>
        <v>156</v>
      </c>
      <c r="K11" s="110">
        <v>1</v>
      </c>
      <c r="L11" s="110">
        <v>100</v>
      </c>
      <c r="M11" s="82"/>
    </row>
    <row r="12" spans="1:20" ht="15.75" thickBot="1">
      <c r="B12" s="203" t="s">
        <v>120</v>
      </c>
      <c r="C12" s="204"/>
      <c r="D12" s="204"/>
      <c r="E12" s="204"/>
      <c r="F12" s="204"/>
      <c r="G12" s="204"/>
      <c r="H12" s="204"/>
      <c r="I12" s="204"/>
      <c r="J12" s="204"/>
      <c r="K12" s="205"/>
      <c r="L12" s="176"/>
      <c r="M12" s="82"/>
    </row>
    <row r="13" spans="1:20">
      <c r="A13">
        <v>1</v>
      </c>
      <c r="B13" s="13" t="s">
        <v>36</v>
      </c>
      <c r="C13" s="4" t="str">
        <f>СУ1!B13</f>
        <v>Овчинников Николай</v>
      </c>
      <c r="D13" s="55" t="s">
        <v>79</v>
      </c>
      <c r="E13" s="55" t="s">
        <v>126</v>
      </c>
      <c r="F13" s="67">
        <f>СУ1!N13</f>
        <v>3</v>
      </c>
      <c r="G13" s="71">
        <f>СУ1!O13</f>
        <v>68.7</v>
      </c>
      <c r="H13" s="67">
        <f>СУ2!I13</f>
        <v>2</v>
      </c>
      <c r="I13" s="88">
        <f>СУ2!J13</f>
        <v>82.3</v>
      </c>
      <c r="J13" s="87">
        <f t="shared" si="0"/>
        <v>151</v>
      </c>
      <c r="K13" s="180">
        <v>3</v>
      </c>
      <c r="L13" s="180">
        <v>68.7</v>
      </c>
      <c r="M13" s="82"/>
    </row>
    <row r="14" spans="1:20">
      <c r="A14">
        <v>2</v>
      </c>
      <c r="B14" s="13" t="s">
        <v>37</v>
      </c>
      <c r="C14" s="4" t="str">
        <f>СУ1!B14</f>
        <v>Мандриченко Олег</v>
      </c>
      <c r="D14" s="55" t="s">
        <v>77</v>
      </c>
      <c r="E14" s="55" t="s">
        <v>126</v>
      </c>
      <c r="F14" s="67">
        <f>СУ1!N14</f>
        <v>1</v>
      </c>
      <c r="G14" s="71">
        <f>СУ1!O14</f>
        <v>100</v>
      </c>
      <c r="H14" s="67">
        <f>СУ2!I14</f>
        <v>3</v>
      </c>
      <c r="I14" s="88">
        <f>СУ2!J14</f>
        <v>68.7</v>
      </c>
      <c r="J14" s="87">
        <f t="shared" si="0"/>
        <v>168.7</v>
      </c>
      <c r="K14" s="111">
        <v>1</v>
      </c>
      <c r="L14" s="111">
        <v>100</v>
      </c>
      <c r="M14" s="82"/>
    </row>
    <row r="15" spans="1:20">
      <c r="A15">
        <v>3</v>
      </c>
      <c r="B15" s="13" t="s">
        <v>38</v>
      </c>
      <c r="C15" s="4" t="str">
        <f>СУ1!B15</f>
        <v>Нурисламов Марсель</v>
      </c>
      <c r="D15" s="55" t="s">
        <v>86</v>
      </c>
      <c r="E15" s="55" t="s">
        <v>127</v>
      </c>
      <c r="F15" s="67">
        <f>СУ1!N15</f>
        <v>5</v>
      </c>
      <c r="G15" s="71">
        <f>СУ1!O15</f>
        <v>47.2</v>
      </c>
      <c r="H15" s="67">
        <f>СУ2!I15</f>
        <v>4</v>
      </c>
      <c r="I15" s="88">
        <f>СУ2!J15</f>
        <v>57.3</v>
      </c>
      <c r="J15" s="87">
        <f t="shared" si="0"/>
        <v>104.5</v>
      </c>
      <c r="K15" s="110">
        <v>4</v>
      </c>
      <c r="L15" s="110">
        <v>57.3</v>
      </c>
      <c r="M15" s="82"/>
    </row>
    <row r="16" spans="1:20">
      <c r="A16">
        <v>4</v>
      </c>
      <c r="B16" s="13" t="s">
        <v>39</v>
      </c>
      <c r="C16" s="4" t="str">
        <f>СУ1!B16</f>
        <v>Насретдинов Олег</v>
      </c>
      <c r="D16" s="55" t="s">
        <v>82</v>
      </c>
      <c r="E16" s="55" t="s">
        <v>127</v>
      </c>
      <c r="F16" s="67">
        <f>СУ1!N16</f>
        <v>9</v>
      </c>
      <c r="G16" s="71">
        <f>СУ1!O16</f>
        <v>14.5</v>
      </c>
      <c r="H16" s="67" t="str">
        <f>СУ2!I16</f>
        <v>6</v>
      </c>
      <c r="I16" s="88">
        <f>СУ2!J16</f>
        <v>38.1</v>
      </c>
      <c r="J16" s="87">
        <f t="shared" si="0"/>
        <v>52.6</v>
      </c>
      <c r="K16" s="110">
        <v>7</v>
      </c>
      <c r="L16" s="110">
        <v>29.7</v>
      </c>
      <c r="M16" s="89"/>
      <c r="N16" s="21"/>
      <c r="O16" s="21"/>
      <c r="P16" s="21"/>
      <c r="Q16" s="21"/>
      <c r="R16" s="21"/>
      <c r="S16" s="21"/>
      <c r="T16" s="21"/>
    </row>
    <row r="17" spans="1:20">
      <c r="A17">
        <v>5</v>
      </c>
      <c r="B17" s="16" t="s">
        <v>40</v>
      </c>
      <c r="C17" s="4" t="str">
        <f>СУ1!B17</f>
        <v>Курбанов Эркен</v>
      </c>
      <c r="D17" s="56" t="s">
        <v>81</v>
      </c>
      <c r="E17" s="56" t="s">
        <v>128</v>
      </c>
      <c r="F17" s="67">
        <f>СУ1!N17</f>
        <v>4</v>
      </c>
      <c r="G17" s="71">
        <f>СУ1!O17</f>
        <v>57.3</v>
      </c>
      <c r="H17" s="67">
        <f>СУ2!I17</f>
        <v>1</v>
      </c>
      <c r="I17" s="88">
        <f>СУ2!J17</f>
        <v>100</v>
      </c>
      <c r="J17" s="87">
        <f t="shared" si="0"/>
        <v>157.30000000000001</v>
      </c>
      <c r="K17" s="112">
        <v>2</v>
      </c>
      <c r="L17" s="112">
        <v>82.3</v>
      </c>
      <c r="M17" s="89"/>
      <c r="N17" s="21"/>
      <c r="O17" s="21"/>
      <c r="P17" s="21"/>
      <c r="Q17" s="21"/>
      <c r="R17" s="21"/>
      <c r="S17" s="21"/>
      <c r="T17" s="21"/>
    </row>
    <row r="18" spans="1:20">
      <c r="A18">
        <v>6</v>
      </c>
      <c r="B18" s="16" t="s">
        <v>41</v>
      </c>
      <c r="C18" s="4" t="str">
        <f>СУ1!B18</f>
        <v>Курбанов Абдужалим</v>
      </c>
      <c r="D18" s="56" t="s">
        <v>80</v>
      </c>
      <c r="E18" s="56" t="s">
        <v>128</v>
      </c>
      <c r="F18" s="67">
        <f>СУ1!N18</f>
        <v>6</v>
      </c>
      <c r="G18" s="71">
        <f>СУ1!O18</f>
        <v>38.1</v>
      </c>
      <c r="H18" s="67" t="str">
        <f>СУ2!I18</f>
        <v>-</v>
      </c>
      <c r="I18" s="88">
        <f>СУ2!J18</f>
        <v>0</v>
      </c>
      <c r="J18" s="87">
        <f t="shared" si="0"/>
        <v>38.1</v>
      </c>
      <c r="K18" s="111">
        <v>9</v>
      </c>
      <c r="L18" s="111">
        <v>14.5</v>
      </c>
      <c r="M18" s="82"/>
    </row>
    <row r="19" spans="1:20">
      <c r="A19">
        <v>7</v>
      </c>
      <c r="B19" s="13" t="s">
        <v>42</v>
      </c>
      <c r="C19" s="4" t="str">
        <f>СУ1!B19</f>
        <v>Иманкулов Тимур</v>
      </c>
      <c r="D19" s="55" t="s">
        <v>78</v>
      </c>
      <c r="E19" s="55" t="s">
        <v>126</v>
      </c>
      <c r="F19" s="67">
        <f>СУ1!N19</f>
        <v>2</v>
      </c>
      <c r="G19" s="71">
        <f>СУ1!O19</f>
        <v>82.3</v>
      </c>
      <c r="H19" s="67" t="str">
        <f>СУ2!I19</f>
        <v>-</v>
      </c>
      <c r="I19" s="88">
        <f>СУ2!J19</f>
        <v>1</v>
      </c>
      <c r="J19" s="87">
        <f t="shared" si="0"/>
        <v>83.3</v>
      </c>
      <c r="K19" s="110">
        <v>5</v>
      </c>
      <c r="L19" s="110">
        <v>47.2</v>
      </c>
      <c r="M19" s="82"/>
    </row>
    <row r="20" spans="1:20">
      <c r="A20">
        <v>8</v>
      </c>
      <c r="B20" s="16" t="s">
        <v>43</v>
      </c>
      <c r="C20" s="4" t="str">
        <f>СУ1!B20</f>
        <v>Даиров Рустам</v>
      </c>
      <c r="D20" s="56" t="s">
        <v>85</v>
      </c>
      <c r="E20" s="56" t="s">
        <v>126</v>
      </c>
      <c r="F20" s="67">
        <f>СУ1!N20</f>
        <v>10</v>
      </c>
      <c r="G20" s="71">
        <f>СУ1!O20</f>
        <v>7.6</v>
      </c>
      <c r="H20" s="67">
        <f>СУ2!I20</f>
        <v>7</v>
      </c>
      <c r="I20" s="88">
        <f>СУ2!J20</f>
        <v>29.7</v>
      </c>
      <c r="J20" s="87">
        <f t="shared" si="0"/>
        <v>37.299999999999997</v>
      </c>
      <c r="K20" s="112">
        <v>10</v>
      </c>
      <c r="L20" s="112">
        <v>7.6</v>
      </c>
      <c r="M20" s="82"/>
    </row>
    <row r="21" spans="1:20">
      <c r="A21">
        <v>9</v>
      </c>
      <c r="B21" s="13" t="s">
        <v>44</v>
      </c>
      <c r="C21" s="4" t="str">
        <f>СУ1!B21</f>
        <v>Даиров Евгений</v>
      </c>
      <c r="D21" s="55" t="s">
        <v>84</v>
      </c>
      <c r="E21" s="55" t="s">
        <v>126</v>
      </c>
      <c r="F21" s="67">
        <f>СУ1!N21</f>
        <v>7</v>
      </c>
      <c r="G21" s="71">
        <f>СУ1!O21</f>
        <v>29.7</v>
      </c>
      <c r="H21" s="67">
        <f>СУ2!I21</f>
        <v>5</v>
      </c>
      <c r="I21" s="88">
        <f>СУ2!J21</f>
        <v>47.2</v>
      </c>
      <c r="J21" s="87">
        <f t="shared" si="0"/>
        <v>76.900000000000006</v>
      </c>
      <c r="K21" s="110">
        <v>6</v>
      </c>
      <c r="L21" s="110">
        <v>38.1</v>
      </c>
      <c r="M21" s="82"/>
    </row>
    <row r="22" spans="1:20">
      <c r="A22">
        <v>10</v>
      </c>
      <c r="B22" s="13" t="s">
        <v>45</v>
      </c>
      <c r="C22" s="4" t="str">
        <f>СУ1!B22</f>
        <v>Леонтьев Максим</v>
      </c>
      <c r="D22" s="55" t="s">
        <v>83</v>
      </c>
      <c r="E22" s="55" t="s">
        <v>129</v>
      </c>
      <c r="F22" s="67">
        <f>СУ1!N22</f>
        <v>8</v>
      </c>
      <c r="G22" s="71">
        <f>СУ1!O22</f>
        <v>21.9</v>
      </c>
      <c r="H22" s="67">
        <f>СУ2!I22</f>
        <v>8</v>
      </c>
      <c r="I22" s="88">
        <f>СУ2!J22</f>
        <v>21.9</v>
      </c>
      <c r="J22" s="87">
        <f t="shared" si="0"/>
        <v>43.8</v>
      </c>
      <c r="K22" s="111">
        <v>8</v>
      </c>
      <c r="L22" s="111">
        <v>21.9</v>
      </c>
      <c r="M22" s="82"/>
    </row>
    <row r="23" spans="1:20" ht="15.75" thickBot="1">
      <c r="A23">
        <v>11</v>
      </c>
      <c r="B23" s="13" t="s">
        <v>40</v>
      </c>
      <c r="C23" s="4" t="str">
        <f>СУ1!B23</f>
        <v>Кривобыльский Сергей</v>
      </c>
      <c r="D23" s="55" t="s">
        <v>69</v>
      </c>
      <c r="E23" s="55" t="s">
        <v>130</v>
      </c>
      <c r="F23" s="67" t="str">
        <f>СУ1!N23</f>
        <v>нет</v>
      </c>
      <c r="G23" s="71">
        <f>СУ1!O23</f>
        <v>0</v>
      </c>
      <c r="H23" s="67" t="str">
        <f>СУ2!I23</f>
        <v>-</v>
      </c>
      <c r="I23" s="88">
        <f>СУ2!J23</f>
        <v>1</v>
      </c>
      <c r="J23" s="87">
        <f t="shared" ref="J23" si="1">G23+I23</f>
        <v>1</v>
      </c>
      <c r="K23" s="181">
        <v>11</v>
      </c>
      <c r="L23" s="181">
        <v>1</v>
      </c>
      <c r="M23" s="82"/>
    </row>
    <row r="24" spans="1:20" ht="15.75" thickBot="1">
      <c r="B24" s="203" t="s">
        <v>117</v>
      </c>
      <c r="C24" s="204"/>
      <c r="D24" s="204"/>
      <c r="E24" s="204"/>
      <c r="F24" s="204"/>
      <c r="G24" s="204"/>
      <c r="H24" s="204"/>
      <c r="I24" s="204"/>
      <c r="J24" s="204"/>
      <c r="K24" s="206"/>
      <c r="L24" s="176"/>
      <c r="M24" s="82"/>
    </row>
    <row r="25" spans="1:20">
      <c r="A25">
        <v>1</v>
      </c>
      <c r="B25" s="13" t="s">
        <v>49</v>
      </c>
      <c r="C25" s="4" t="str">
        <f>СУ1!B25</f>
        <v>Овчинников Максим</v>
      </c>
      <c r="D25" s="103" t="s">
        <v>61</v>
      </c>
      <c r="E25" s="103" t="s">
        <v>126</v>
      </c>
      <c r="F25" s="67">
        <f>СУ1!N25</f>
        <v>3</v>
      </c>
      <c r="G25" s="71">
        <f>СУ1!O25</f>
        <v>22</v>
      </c>
      <c r="H25" s="67">
        <f>СУ2!I25</f>
        <v>2</v>
      </c>
      <c r="I25" s="88">
        <f>СУ2!J25</f>
        <v>22</v>
      </c>
      <c r="J25" s="91">
        <f t="shared" si="0"/>
        <v>44</v>
      </c>
      <c r="K25" s="182">
        <v>2</v>
      </c>
      <c r="L25" s="182">
        <v>22</v>
      </c>
      <c r="M25" s="82"/>
    </row>
    <row r="26" spans="1:20">
      <c r="A26">
        <v>2</v>
      </c>
      <c r="B26" s="16" t="s">
        <v>50</v>
      </c>
      <c r="C26" s="24" t="str">
        <f>СУ1!B26</f>
        <v>Овчинников Николай</v>
      </c>
      <c r="D26" s="104" t="s">
        <v>61</v>
      </c>
      <c r="E26" s="104" t="s">
        <v>126</v>
      </c>
      <c r="F26" s="77" t="str">
        <f>СУ1!N26</f>
        <v>-</v>
      </c>
      <c r="G26" s="81">
        <f>СУ1!O26</f>
        <v>1</v>
      </c>
      <c r="H26" s="77" t="str">
        <f>СУ2!I26</f>
        <v>3</v>
      </c>
      <c r="I26" s="86">
        <f>СУ2!J26</f>
        <v>1</v>
      </c>
      <c r="J26" s="87">
        <f t="shared" si="0"/>
        <v>2</v>
      </c>
      <c r="K26" s="111">
        <v>3</v>
      </c>
      <c r="L26" s="111">
        <v>1</v>
      </c>
      <c r="M26" s="82"/>
    </row>
    <row r="27" spans="1:20" ht="15.75" thickBot="1">
      <c r="A27">
        <v>3</v>
      </c>
      <c r="B27" s="13" t="s">
        <v>51</v>
      </c>
      <c r="C27" s="4" t="str">
        <f>СУ1!B27</f>
        <v>Рейн Иван</v>
      </c>
      <c r="D27" s="103" t="s">
        <v>61</v>
      </c>
      <c r="E27" s="103" t="s">
        <v>98</v>
      </c>
      <c r="F27" s="67">
        <f>СУ1!N27</f>
        <v>1</v>
      </c>
      <c r="G27" s="71">
        <f>СУ1!O27</f>
        <v>50</v>
      </c>
      <c r="H27" s="67" t="str">
        <f>СУ2!I27</f>
        <v>1</v>
      </c>
      <c r="I27" s="88">
        <f>СУ2!J27</f>
        <v>50</v>
      </c>
      <c r="J27" s="87">
        <f t="shared" si="0"/>
        <v>100</v>
      </c>
      <c r="K27" s="183">
        <v>1</v>
      </c>
      <c r="L27" s="183">
        <v>50</v>
      </c>
      <c r="M27" s="82"/>
    </row>
    <row r="28" spans="1:20" s="21" customFormat="1" ht="15.75" thickBot="1">
      <c r="B28" s="207" t="s">
        <v>121</v>
      </c>
      <c r="C28" s="208"/>
      <c r="D28" s="208"/>
      <c r="E28" s="208"/>
      <c r="F28" s="208"/>
      <c r="G28" s="208"/>
      <c r="H28" s="208"/>
      <c r="I28" s="208"/>
      <c r="J28" s="208"/>
      <c r="K28" s="209"/>
      <c r="L28" s="176"/>
      <c r="M28" s="89"/>
    </row>
    <row r="29" spans="1:20">
      <c r="A29" s="21">
        <v>1</v>
      </c>
      <c r="B29" s="13" t="s">
        <v>55</v>
      </c>
      <c r="C29" s="4" t="str">
        <f>СУ1!B29</f>
        <v>Ведищев Руслан</v>
      </c>
      <c r="D29" s="55" t="s">
        <v>90</v>
      </c>
      <c r="E29" s="55" t="s">
        <v>132</v>
      </c>
      <c r="F29" s="67">
        <f>СУ1!N29</f>
        <v>0</v>
      </c>
      <c r="G29" s="71">
        <f>СУ1!O29</f>
        <v>1</v>
      </c>
      <c r="H29" s="67">
        <f>СУ2!I29</f>
        <v>2</v>
      </c>
      <c r="I29" s="88">
        <f>СУ2!J29</f>
        <v>29.5</v>
      </c>
      <c r="J29" s="91">
        <f t="shared" si="0"/>
        <v>30.5</v>
      </c>
      <c r="K29" s="182">
        <v>4</v>
      </c>
      <c r="L29" s="182">
        <v>1</v>
      </c>
      <c r="M29" s="82"/>
    </row>
    <row r="30" spans="1:20">
      <c r="A30" s="21">
        <v>2</v>
      </c>
      <c r="B30" s="16" t="s">
        <v>56</v>
      </c>
      <c r="C30" s="24" t="str">
        <f>СУ1!B30</f>
        <v>Шерматов Хашим</v>
      </c>
      <c r="D30" s="56" t="s">
        <v>89</v>
      </c>
      <c r="E30" s="56" t="s">
        <v>128</v>
      </c>
      <c r="F30" s="77">
        <f>СУ1!N30</f>
        <v>1</v>
      </c>
      <c r="G30" s="81">
        <f>СУ1!O30</f>
        <v>50</v>
      </c>
      <c r="H30" s="77" t="str">
        <f>СУ2!I30</f>
        <v>4</v>
      </c>
      <c r="I30" s="86">
        <f>СУ2!J30</f>
        <v>1</v>
      </c>
      <c r="J30" s="87">
        <f t="shared" si="0"/>
        <v>51</v>
      </c>
      <c r="K30" s="112">
        <v>2</v>
      </c>
      <c r="L30" s="112">
        <v>29.5</v>
      </c>
      <c r="M30" s="82"/>
    </row>
    <row r="31" spans="1:20">
      <c r="A31" s="21">
        <v>3</v>
      </c>
      <c r="B31" s="16" t="s">
        <v>57</v>
      </c>
      <c r="C31" s="4" t="str">
        <f>СУ1!B31</f>
        <v>Козулин Иван</v>
      </c>
      <c r="D31" s="56" t="s">
        <v>88</v>
      </c>
      <c r="E31" s="56" t="s">
        <v>132</v>
      </c>
      <c r="F31" s="67">
        <f>СУ1!N31</f>
        <v>2</v>
      </c>
      <c r="G31" s="71">
        <f>СУ1!O31</f>
        <v>29.5</v>
      </c>
      <c r="H31" s="67" t="str">
        <f>СУ2!I31</f>
        <v>3</v>
      </c>
      <c r="I31" s="88">
        <f>СУ2!J31</f>
        <v>13.8</v>
      </c>
      <c r="J31" s="87">
        <f t="shared" si="0"/>
        <v>43.3</v>
      </c>
      <c r="K31" s="112">
        <v>3</v>
      </c>
      <c r="L31" s="112">
        <v>13.8</v>
      </c>
      <c r="M31" s="82"/>
    </row>
    <row r="32" spans="1:20" ht="15.75" thickBot="1">
      <c r="A32" s="21">
        <v>4</v>
      </c>
      <c r="B32" s="13" t="s">
        <v>58</v>
      </c>
      <c r="C32" s="4" t="str">
        <f>СУ1!B32</f>
        <v>Скрынников Константин</v>
      </c>
      <c r="D32" s="55" t="s">
        <v>97</v>
      </c>
      <c r="E32" s="55" t="s">
        <v>132</v>
      </c>
      <c r="F32" s="67">
        <f>СУ1!N32</f>
        <v>3</v>
      </c>
      <c r="G32" s="71">
        <f>СУ1!O32</f>
        <v>13.8</v>
      </c>
      <c r="H32" s="67">
        <f>СУ2!I32</f>
        <v>1</v>
      </c>
      <c r="I32" s="88">
        <f>СУ2!J32</f>
        <v>50</v>
      </c>
      <c r="J32" s="87">
        <f t="shared" si="0"/>
        <v>63.8</v>
      </c>
      <c r="K32" s="184">
        <v>1</v>
      </c>
      <c r="L32" s="184">
        <v>50</v>
      </c>
      <c r="M32" s="82"/>
    </row>
    <row r="33" spans="2:13">
      <c r="B33" s="82"/>
      <c r="C33" s="82"/>
      <c r="D33" s="90"/>
      <c r="E33" s="90"/>
      <c r="F33" s="83"/>
      <c r="G33" s="82"/>
      <c r="H33" s="83"/>
      <c r="I33" s="82"/>
      <c r="J33" s="82"/>
      <c r="K33" s="82"/>
      <c r="L33" s="82"/>
      <c r="M33" s="82"/>
    </row>
    <row r="34" spans="2:13">
      <c r="B34" s="82"/>
      <c r="C34" s="82"/>
      <c r="D34" s="90"/>
      <c r="E34" s="90"/>
      <c r="F34" s="83"/>
      <c r="G34" s="82"/>
      <c r="H34" s="83"/>
      <c r="I34" s="82"/>
      <c r="J34" s="82"/>
      <c r="K34" s="82"/>
      <c r="L34" s="82"/>
      <c r="M34" s="82"/>
    </row>
  </sheetData>
  <sortState ref="B27:N34">
    <sortCondition ref="K27:K34"/>
  </sortState>
  <mergeCells count="7">
    <mergeCell ref="B4:K4"/>
    <mergeCell ref="B12:K12"/>
    <mergeCell ref="B24:K24"/>
    <mergeCell ref="B28:K28"/>
    <mergeCell ref="K2:L2"/>
    <mergeCell ref="F2:G2"/>
    <mergeCell ref="H2:I2"/>
  </mergeCells>
  <pageMargins left="0.9" right="0.70866141732283472" top="0.23" bottom="0.22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СУ1</vt:lpstr>
      <vt:lpstr>СУ2</vt:lpstr>
      <vt:lpstr>Итог</vt:lpstr>
      <vt:lpstr>СУ1!Область_печати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2017-10-02T16:23:26Z</dcterms:modified>
</cp:coreProperties>
</file>